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4 - Oprava komunikac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104 - Oprava komunikac...'!$C$92:$K$258</definedName>
    <definedName name="_xlnm.Print_Area" localSheetId="1">'SO 104 - Oprava komunikac...'!$C$4:$J$41,'SO 104 - Oprava komunikac...'!$C$47:$J$72,'SO 104 - Oprava komunikac...'!$C$78:$K$258</definedName>
    <definedName name="_xlnm.Print_Titles" localSheetId="1">'SO 104 - Oprava komunikac...'!$92:$92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9"/>
  <c r="J38"/>
  <c i="1" r="AY56"/>
  <c i="2" r="J37"/>
  <c i="1" r="AX56"/>
  <c i="2" r="BI257"/>
  <c r="BH257"/>
  <c r="BG257"/>
  <c r="BF257"/>
  <c r="T257"/>
  <c r="R257"/>
  <c r="P257"/>
  <c r="BK257"/>
  <c r="J257"/>
  <c r="BE257"/>
  <c r="BI254"/>
  <c r="BH254"/>
  <c r="BG254"/>
  <c r="BF254"/>
  <c r="T254"/>
  <c r="T253"/>
  <c r="T252"/>
  <c r="R254"/>
  <c r="R253"/>
  <c r="R252"/>
  <c r="P254"/>
  <c r="P253"/>
  <c r="P252"/>
  <c r="BK254"/>
  <c r="BK253"/>
  <c r="J253"/>
  <c r="BK252"/>
  <c r="J252"/>
  <c r="J254"/>
  <c r="BE254"/>
  <c r="J71"/>
  <c r="J70"/>
  <c r="BI250"/>
  <c r="BH250"/>
  <c r="BG250"/>
  <c r="BF250"/>
  <c r="T250"/>
  <c r="T249"/>
  <c r="R250"/>
  <c r="R249"/>
  <c r="P250"/>
  <c r="P249"/>
  <c r="BK250"/>
  <c r="BK249"/>
  <c r="J249"/>
  <c r="J250"/>
  <c r="BE250"/>
  <c r="J69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5"/>
  <c r="BH235"/>
  <c r="BG235"/>
  <c r="BF235"/>
  <c r="T235"/>
  <c r="R235"/>
  <c r="P235"/>
  <c r="BK235"/>
  <c r="J235"/>
  <c r="BE235"/>
  <c r="BI222"/>
  <c r="BH222"/>
  <c r="BG222"/>
  <c r="BF222"/>
  <c r="T222"/>
  <c r="T221"/>
  <c r="R222"/>
  <c r="R221"/>
  <c r="P222"/>
  <c r="P221"/>
  <c r="BK222"/>
  <c r="BK221"/>
  <c r="J221"/>
  <c r="J222"/>
  <c r="BE222"/>
  <c r="J68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3"/>
  <c r="BH193"/>
  <c r="BG193"/>
  <c r="BF193"/>
  <c r="T193"/>
  <c r="T192"/>
  <c r="R193"/>
  <c r="R192"/>
  <c r="P193"/>
  <c r="P192"/>
  <c r="BK193"/>
  <c r="BK192"/>
  <c r="J192"/>
  <c r="J193"/>
  <c r="BE193"/>
  <c r="J67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4"/>
  <c r="BH164"/>
  <c r="BG164"/>
  <c r="BF164"/>
  <c r="T164"/>
  <c r="T163"/>
  <c r="R164"/>
  <c r="R163"/>
  <c r="P164"/>
  <c r="P163"/>
  <c r="BK164"/>
  <c r="BK163"/>
  <c r="J163"/>
  <c r="J164"/>
  <c r="BE164"/>
  <c r="J66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1"/>
  <c r="BH101"/>
  <c r="BG101"/>
  <c r="BF101"/>
  <c r="T101"/>
  <c r="R101"/>
  <c r="P101"/>
  <c r="BK101"/>
  <c r="J101"/>
  <c r="BE101"/>
  <c r="BI96"/>
  <c r="F39"/>
  <c i="1" r="BD56"/>
  <c i="2" r="BH96"/>
  <c r="F38"/>
  <c i="1" r="BC56"/>
  <c i="2" r="BG96"/>
  <c r="F37"/>
  <c i="1" r="BB56"/>
  <c i="2" r="BF96"/>
  <c r="J36"/>
  <c i="1" r="AW56"/>
  <c i="2" r="F36"/>
  <c i="1" r="BA56"/>
  <c i="2" r="T96"/>
  <c r="T95"/>
  <c r="T94"/>
  <c r="T93"/>
  <c r="R96"/>
  <c r="R95"/>
  <c r="R94"/>
  <c r="R93"/>
  <c r="P96"/>
  <c r="P95"/>
  <c r="P94"/>
  <c r="P93"/>
  <c i="1" r="AU56"/>
  <c i="2" r="BK96"/>
  <c r="BK95"/>
  <c r="J95"/>
  <c r="BK94"/>
  <c r="J94"/>
  <c r="BK93"/>
  <c r="J93"/>
  <c r="J63"/>
  <c r="J32"/>
  <c i="1" r="AG56"/>
  <c i="2" r="J96"/>
  <c r="BE96"/>
  <c r="J35"/>
  <c i="1" r="AV56"/>
  <c i="2" r="F35"/>
  <c i="1" r="AZ56"/>
  <c i="2" r="J65"/>
  <c r="J64"/>
  <c r="J89"/>
  <c r="F89"/>
  <c r="F87"/>
  <c r="E85"/>
  <c r="J58"/>
  <c r="F58"/>
  <c r="F56"/>
  <c r="E54"/>
  <c r="J41"/>
  <c r="J26"/>
  <c r="E26"/>
  <c r="J90"/>
  <c r="J59"/>
  <c r="J25"/>
  <c r="J20"/>
  <c r="E20"/>
  <c r="F90"/>
  <c r="F59"/>
  <c r="J19"/>
  <c r="J14"/>
  <c r="J87"/>
  <c r="J56"/>
  <c r="E7"/>
  <c r="E81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<sst xmlns="http://schemas.openxmlformats.org/spreadsheetml/2006/main">
  <si>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</si>
  <si>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</si>
  <si>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</si>
  <si>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</si>
  <si>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</si>
  <si>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{ba7330ce-2b19-4157-b8a4-a55549298962}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</si>
  <si>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</si>
  <si>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</si>
  <si>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</si>
  <si>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</si>
  <si>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</si>
  <si>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</si>
  <si>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</si>
  <si>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</si>
  <si>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VD01618-III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</si>
  <si>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</si>
  <si>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</si>
  <si>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Bystřice pod Hostýnem, ul. Rusavská</t>
  </si>
  <si>
    <t>KSO:</t>
  </si>
  <si>
    <t/>
  </si>
  <si>
    <t>CC-CZ:</t>
  </si>
  <si>
    <t>Místo:</t>
  </si>
  <si>
    <t>Bystřice pod Hostýnem</t>
  </si>
  <si>
    <t>Datum:</t>
  </si>
  <si>
    <t>17. 10. 2018</t>
  </si>
  <si>
    <t>Zadavatel:</t>
  </si>
  <si>
    <t>IČ:</t>
  </si>
  <si>
    <t>Město Bystřice pod Hostýnem</t>
  </si>
  <si>
    <t>DIČ:</t>
  </si>
  <si>
    <t>Uchazeč:</t>
  </si>
  <si>
    <t>Vyplň údaj</t>
  </si>
  <si>
    <t>Projektant:</t>
  </si>
  <si>
    <t>ViaDesigne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</si>
  <si>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</si>
  <si>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</si>
  <si>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</si>
  <si>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</si>
  <si>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</si>
  <si>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</si>
  <si>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</si>
  <si>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</si>
  <si>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</si>
  <si>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</si>
  <si>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</si>
  <si>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</si>
  <si>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</si>
  <si>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</si>
  <si>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</si>
  <si>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</si>
  <si>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</si>
  <si>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</si>
  <si>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</si>
  <si>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</si>
  <si>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</si>
  <si>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</si>
  <si>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</si>
  <si>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</si>
  <si>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</si>
  <si>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</si>
  <si>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</si>
  <si>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</si>
  <si>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</si>
  <si>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</si>
  <si>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</si>
  <si>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</si>
  <si>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</si>
  <si>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</si>
  <si>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</si>
  <si>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</si>
  <si>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</si>
  <si>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</si>
  <si>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</si>
  <si>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</si>
  <si>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</si>
  <si>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</si>
  <si>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</si>
  <si>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104</t>
  </si>
  <si>
    <t>Oprava komunikace a kontejnerového stání v koncové části ulice</t>
  </si>
  <si>
    <t>STA</t>
  </si>
  <si>
    <t>1</t>
  </si>
  <si>
    <t>{286fc217-c906-4b7d-bffa-4787230cc752}</t>
  </si>
  <si>
    <t>2</t>
  </si>
  <si>
    <t>/</t>
  </si>
  <si>
    <t>Soupis</t>
  </si>
  <si>
    <t>{d1653c7a-90a9-4504-9f86-9d19e1204f3d}</t>
  </si>
  <si>
    <t>KRYCÍ LIST SOUPISU PRACÍ</t>
  </si>
  <si>
    <t>Objekt:</t>
  </si>
  <si>
    <t>SO 104 - Oprava komunikace a kontejnerového stání v koncové části ulice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</si>
  <si>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</si>
  <si>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</si>
  <si>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</si>
  <si>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</si>
  <si>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</si>
  <si>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</si>
  <si>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</si>
  <si>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</si>
  <si>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</si>
  <si>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</si>
  <si>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</si>
  <si>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</si>
  <si>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</si>
  <si>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</si>
  <si>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</si>
  <si>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</si>
  <si>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</si>
  <si>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</si>
  <si>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</si>
  <si>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</si>
  <si>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</si>
  <si>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</si>
  <si>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</si>
  <si>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</si>
  <si>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</si>
  <si>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</si>
  <si>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</si>
  <si>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</si>
  <si>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</si>
  <si>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</si>
  <si>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</si>
  <si>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</si>
  <si>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</si>
  <si>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</si>
  <si>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2018 01</t>
  </si>
  <si>
    <t>4</t>
  </si>
  <si>
    <t>-1734579213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</si>
  <si>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</si>
  <si>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</si>
  <si>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</si>
  <si>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"stávající dlažba 30x30" 23+7</t>
  </si>
  <si>
    <t>"předláždění 30x30" 1</t>
  </si>
  <si>
    <t>Součet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</si>
  <si>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</si>
  <si>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</si>
  <si>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-239585456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</si>
  <si>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</si>
  <si>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"odkop kce ŠD tl.190mm" 23+7</t>
  </si>
  <si>
    <t>"odkop kce ŠD tl.120mm" 20</t>
  </si>
  <si>
    <t>3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</si>
  <si>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</si>
  <si>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</si>
  <si>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535958056</t>
  </si>
  <si>
    <t>"stávající kryt asf. tl.70mm" (0,3*120)+20</t>
  </si>
  <si>
    <t>113154113</t>
  </si>
  <si>
    <t>Frézování živičného podkladu nebo krytu s naložením na dopravní prostředek plochy do 500 m2 bez překážek v trase pruhu šířky do 0,5 m, tloušťky vrstvy 50 mm</t>
  </si>
  <si>
    <t>-2123789918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</si>
  <si>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</si>
  <si>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"stávající kryt asf. tl.50mm" 317+20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</si>
  <si>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</si>
  <si>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</si>
  <si>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</si>
  <si>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</si>
  <si>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927973152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</si>
  <si>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</si>
  <si>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P</t>
  </si>
  <si>
    <t>Poznámka k položce:_x000d_
bude očištěna a uskladněna pro další využití.</t>
  </si>
  <si>
    <t>"žul. obruba" 120</t>
  </si>
  <si>
    <t>6</t>
  </si>
  <si>
    <t>113204111</t>
  </si>
  <si>
    <t>Vytrhání obrub s vybouráním lože, s přemístěním hmot na skládku na vzdálenost do 3 m nebo s naložením na dopravní prostředek záhonových</t>
  </si>
  <si>
    <t>-1033338874</t>
  </si>
  <si>
    <t>"stávající záh. obruba" 6,5</t>
  </si>
  <si>
    <t>7</t>
  </si>
  <si>
    <t>122201101</t>
  </si>
  <si>
    <t>Odkopávky a prokopávky nezapažené s přehozením výkopku na vzdálenost do 3 m nebo s naložením na dopravní prostředek v hornině tř. 3 do 100 m3</t>
  </si>
  <si>
    <t>m3</t>
  </si>
  <si>
    <t>-427210351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</si>
  <si>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</si>
  <si>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"odkop pro zatravnění tl.100mm" 0,1*(8,5+35,5)</t>
  </si>
  <si>
    <t>"odkop pro novou kci tl.240mm" 0,24*22</t>
  </si>
  <si>
    <t>8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</si>
  <si>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</si>
  <si>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</si>
  <si>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-762988635</t>
  </si>
  <si>
    <t>9,68</t>
  </si>
  <si>
    <t>9</t>
  </si>
  <si>
    <t>132201101</t>
  </si>
  <si>
    <t>Hloubení zapažených i nezapažených rýh šířky do 600 mm s urovnáním dna do předepsaného profilu a spádu v hornině tř. 3 do 100 m3</t>
  </si>
  <si>
    <t>1810172429</t>
  </si>
  <si>
    <t xml:space="preserve">Poznámka k souboru cen:_x000d_
1. V cenách jsou započteny i náklady na přehození výkopku na přilehlém terénu na vzdálenost do 3 m od podélné osy rýhy nebo naložení na dopravní prostředek._x000d_
2. Ceny jsou určeny pro rýhy:_x000d_
a) šířky přes 200 do 300 mm a hloubky do 750 mm,_x000d_
b) šířky přes 300 do 400 mm a hloubky do 1 000 mm,_x000d_
c) šířky přes 400 do 500 mm a hloubky do 1 250 mm,_x000d_
d) šířky přes 500 do 600 mm a hloubky do 1 500 mm._x000d_
3. Náklady na svislé přemístění výkopku nad 1 m hloubky se určí dle ustanovení článku č. 3161 všeobecných podmínek katalogu._x000d_
</t>
  </si>
  <si>
    <t>"pro obrubu" 0,06*15</t>
  </si>
  <si>
    <t>10</t>
  </si>
  <si>
    <t>132201109</t>
  </si>
  <si>
    <t>Hloubení zapažených i nezapažených rýh šířky do 600 mm s urovnáním dna do předepsaného profilu a spádu v hornině tř. 3 Příplatek k cenám za lepivost horniny tř. 3</t>
  </si>
  <si>
    <t>1175632846</t>
  </si>
  <si>
    <t>0,9</t>
  </si>
  <si>
    <t>11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</si>
  <si>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</si>
  <si>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</si>
  <si>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-788825629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</si>
  <si>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</si>
  <si>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"odkop" 9,68+0,9</t>
  </si>
  <si>
    <t>"zásyp" -1*8,463</t>
  </si>
  <si>
    <t>12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</si>
  <si>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</si>
  <si>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</si>
  <si>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507140285</t>
  </si>
  <si>
    <t>4*2,117</t>
  </si>
  <si>
    <t>13</t>
  </si>
  <si>
    <t>171201201</t>
  </si>
  <si>
    <t>Uložení sypaniny na skládky</t>
  </si>
  <si>
    <t>-1809729281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</si>
  <si>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</si>
  <si>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2,117</t>
  </si>
  <si>
    <t>14</t>
  </si>
  <si>
    <t>171201211</t>
  </si>
  <si>
    <t>Poplatek za uložení stavebního odpadu na skládce (skládkovné) zeminy a kameniva zatříděného do Katalogu odpadů pod kódem 170 504</t>
  </si>
  <si>
    <t>t</t>
  </si>
  <si>
    <t>-11022901</t>
  </si>
  <si>
    <t xml:space="preserve">Poznámka k souboru cen:_x000d_
1. Ceny uvedené v souboru cen lze po dohodě upravit podle místních podmínek._x000d_
</t>
  </si>
  <si>
    <t>1,8*2,117</t>
  </si>
  <si>
    <t>174101101</t>
  </si>
  <si>
    <t>Zásyp sypaninou z jakékoliv horniny s uložením výkopku ve vrstvách se zhutněním jam, šachet, rýh nebo kolem objektů v těchto vykopávkách</t>
  </si>
  <si>
    <t>300921375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</si>
  <si>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</si>
  <si>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"zásyp k obrubě - zemina zpětně" (0,06*120)+(0,03*(6,5+35,6))</t>
  </si>
  <si>
    <t>16</t>
  </si>
  <si>
    <t>181301101</t>
  </si>
  <si>
    <t>Rozprostření a urovnání ornice v rovině nebo ve svahu sklonu do 1:5 při souvislé ploše do 500 m2, tl. vrstvy do 100 mm</t>
  </si>
  <si>
    <t>-508921977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</si>
  <si>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</si>
  <si>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"nové zatravnění" 8,5+37,5</t>
  </si>
  <si>
    <t>17</t>
  </si>
  <si>
    <t>M</t>
  </si>
  <si>
    <t>10371500</t>
  </si>
  <si>
    <t>substrát pro trávníky VL</t>
  </si>
  <si>
    <t>338021854</t>
  </si>
  <si>
    <t>(8,5+37,5)*0,1</t>
  </si>
  <si>
    <t>18</t>
  </si>
  <si>
    <t>181411131</t>
  </si>
  <si>
    <t>Založení trávníku na půdě předem připravené plochy do 1000 m2 výsevem včetně utažení parkového v rovině nebo na svahu do 1:5</t>
  </si>
  <si>
    <t>228929267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</si>
  <si>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</si>
  <si>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19</t>
  </si>
  <si>
    <t>00572410</t>
  </si>
  <si>
    <t>osivo směs travní parková</t>
  </si>
  <si>
    <t>kg</t>
  </si>
  <si>
    <t>126409419</t>
  </si>
  <si>
    <t>8,5*0,04</t>
  </si>
  <si>
    <t>20</t>
  </si>
  <si>
    <t>181951102</t>
  </si>
  <si>
    <t>Úprava pláně vyrovnáním výškových rozdílů v hornině tř. 1 až 4 se zhutněním</t>
  </si>
  <si>
    <t>-1835203562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</si>
  <si>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</si>
  <si>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23+37,2+(0,2*35,6)+(0,45*120)</t>
  </si>
  <si>
    <t>Komunikace pozemní</t>
  </si>
  <si>
    <t>564851111</t>
  </si>
  <si>
    <t>Podklad ze štěrkodrti ŠD s rozprostřením a zhutněním, po zhutnění tl. 150 mm</t>
  </si>
  <si>
    <t>-1704422719</t>
  </si>
  <si>
    <t>"nová kce ŠD 0-32" 23+37,2</t>
  </si>
  <si>
    <t>22</t>
  </si>
  <si>
    <t>5651.R</t>
  </si>
  <si>
    <t>Asfaltový beton vrstva podkladní ACP 16+ s rozprostřením a zhutněním, po zhutnění tl. 70 mm - RUČNÍ POKLÁDKA</t>
  </si>
  <si>
    <t>-948311578</t>
  </si>
  <si>
    <t xml:space="preserve">Poznámka k souboru cen:_x000d_
1. ČSN EN 13108-1 připouští pro ACP 16 pouze tl. 50 až 80 mm._x000d_
</t>
  </si>
  <si>
    <t>"napojení u obrub" 0,3*120</t>
  </si>
  <si>
    <t>23</t>
  </si>
  <si>
    <t>573191111</t>
  </si>
  <si>
    <t>Postřik infiltrační kationaktivní emulzí v množství 1,00 kg/m2</t>
  </si>
  <si>
    <t>-1295140000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</si>
  <si>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</si>
  <si>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"0,7kg/m2" 0,3*120</t>
  </si>
  <si>
    <t>24</t>
  </si>
  <si>
    <t>573231108</t>
  </si>
  <si>
    <t>Postřik spojovací PS bez posypu kamenivem ze silniční emulze, v množství 0,50 kg/m2</t>
  </si>
  <si>
    <t>-1408422957</t>
  </si>
  <si>
    <t>"obnova krytu" 317</t>
  </si>
  <si>
    <t>25</t>
  </si>
  <si>
    <t>577144111</t>
  </si>
  <si>
    <t>Asfaltový beton vrstva obrusná ACO 11+ (ABS) s rozprostřením a se zhutněním z nemodifikovaného asfaltu v pruhu šířky do 3 m tř. I, po zhutnění tl. 50 mm</t>
  </si>
  <si>
    <t>1825192146</t>
  </si>
  <si>
    <t xml:space="preserve">Poznámka k souboru cen:_x000d_
1. ČSN EN 13108-1 připouští pro ACO 11 pouze tl. 35 až 50 mm._x000d_
</t>
  </si>
  <si>
    <t>26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</si>
  <si>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</si>
  <si>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</si>
  <si>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-9723889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</si>
  <si>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</si>
  <si>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"nová kce chodníku" 23+37,2</t>
  </si>
  <si>
    <t>27</t>
  </si>
  <si>
    <t>59245018</t>
  </si>
  <si>
    <t>dlažba skladebná betonová 20x10x6 cm přírodní</t>
  </si>
  <si>
    <t>-1216154447</t>
  </si>
  <si>
    <t>"58,1+2%" 59,3</t>
  </si>
  <si>
    <t>28</t>
  </si>
  <si>
    <t>59245006</t>
  </si>
  <si>
    <t>dlažba skladebná betonová základní pro nevidomé 20 x 10 x 6 cm barevná</t>
  </si>
  <si>
    <t>159075754</t>
  </si>
  <si>
    <t>"2,1+2%" 2,2</t>
  </si>
  <si>
    <t>29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</si>
  <si>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</si>
  <si>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</si>
  <si>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-1951783949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</si>
  <si>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</si>
  <si>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"předláždění - dlažba zpětně" 1</t>
  </si>
  <si>
    <t>30</t>
  </si>
  <si>
    <t>599141111</t>
  </si>
  <si>
    <t>Vyplnění spár mezi silničními dílci jakékoliv tloušťky živičnou zálivkou</t>
  </si>
  <si>
    <t>-62403970</t>
  </si>
  <si>
    <t xml:space="preserve">Poznámka k souboru cen:_x000d_
1. Ceny lze použít i pro vyplnění spár podkladu z betonu prostého, který se oceňuje cenami souboru cen 567 1 . - . . Podklad z prostého betonu._x000d_
2. V ceně 14-1111 jsou započteny i náklady na vyčištění spár._x000d_
</t>
  </si>
  <si>
    <t>"napojení" 5+7</t>
  </si>
  <si>
    <t>"středová pracovní" 63</t>
  </si>
  <si>
    <t>Ostatní konstrukce a práce, bourání</t>
  </si>
  <si>
    <t>31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</si>
  <si>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</si>
  <si>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</si>
  <si>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-1225969054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</si>
  <si>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</si>
  <si>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"nová obruba" 120+1</t>
  </si>
  <si>
    <t>32</t>
  </si>
  <si>
    <t>59217031</t>
  </si>
  <si>
    <t>obrubník betonový silniční 100 x 15 x 25 cm</t>
  </si>
  <si>
    <t>681681106</t>
  </si>
  <si>
    <t>"120+2%" 123</t>
  </si>
  <si>
    <t>33</t>
  </si>
  <si>
    <t>59217030</t>
  </si>
  <si>
    <t>obrubník betonový silniční přechodový 100x15x15-25 cm</t>
  </si>
  <si>
    <t>-616622017</t>
  </si>
  <si>
    <t>"PV" 1</t>
  </si>
  <si>
    <t>34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</si>
  <si>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</si>
  <si>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</si>
  <si>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1012984824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</si>
  <si>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</si>
  <si>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"nová obruba" 6,5+35,6</t>
  </si>
  <si>
    <t>35</t>
  </si>
  <si>
    <t>59217017</t>
  </si>
  <si>
    <t>obrubník betonový chodníkový 100x10x25 cm</t>
  </si>
  <si>
    <t>-337132257</t>
  </si>
  <si>
    <t>"42,1+2%" 43</t>
  </si>
  <si>
    <t>36</t>
  </si>
  <si>
    <t>919735111</t>
  </si>
  <si>
    <t>Řezání stávajícího živičného krytu nebo podkladu hloubky do 50 mm</t>
  </si>
  <si>
    <t>288575659</t>
  </si>
  <si>
    <t xml:space="preserve">Poznámka k souboru cen:_x000d_
1. V cenách jsou započteny i náklady na spotřebu vody._x000d_
</t>
  </si>
  <si>
    <t>"tl.50mm" 5+7+63</t>
  </si>
  <si>
    <t>37</t>
  </si>
  <si>
    <t>919735112</t>
  </si>
  <si>
    <t>Řezání stávajícího živičného krytu nebo podkladu hloubky přes 50 do 100 mm</t>
  </si>
  <si>
    <t>-201065761</t>
  </si>
  <si>
    <t>"u obrub tl.70mm" 120</t>
  </si>
  <si>
    <t>38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</si>
  <si>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</si>
  <si>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</si>
  <si>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1236421564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</si>
  <si>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</si>
  <si>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39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</si>
  <si>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</si>
  <si>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</si>
  <si>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-1829043799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</si>
  <si>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</si>
  <si>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Poznámka k položce:_x000d_
před odvozem a uskladněním pro další využití.</t>
  </si>
  <si>
    <t>120</t>
  </si>
  <si>
    <t>40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</si>
  <si>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</si>
  <si>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</si>
  <si>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-453080731</t>
  </si>
  <si>
    <t>"předláždění" 1</t>
  </si>
  <si>
    <t>997</t>
  </si>
  <si>
    <t>Přesun sutě</t>
  </si>
  <si>
    <t>41</t>
  </si>
  <si>
    <t>997211511</t>
  </si>
  <si>
    <t>Vodorovná doprava suti nebo vybouraných hmot suti se složením a hrubým urovnáním, na vzdálenost do 1 km</t>
  </si>
  <si>
    <t>1234647218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</si>
  <si>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</si>
  <si>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"žulová obruba" 120*0,25*0,25*2</t>
  </si>
  <si>
    <t>"beton"</t>
  </si>
  <si>
    <t>"stávající dlažba 30x30" (23+7)*0,05*2,2</t>
  </si>
  <si>
    <t>"stávající záh. obruba" 6,5*0,04</t>
  </si>
  <si>
    <t>"kamenivo"</t>
  </si>
  <si>
    <t>"odkop kce ŠD tl.190mm" (23+7)*0,19*2</t>
  </si>
  <si>
    <t>"odkop kce ŠD tl.120mm" 20*0,12*2</t>
  </si>
  <si>
    <t>"živice"</t>
  </si>
  <si>
    <t>"stávající kryt asf. tl.70mm" ((0,3*120)+20)*0,07*2,4</t>
  </si>
  <si>
    <t>"stávající kryt asf. tl.50mm" (317+20)*0,05*2,4</t>
  </si>
  <si>
    <t>42</t>
  </si>
  <si>
    <t>997211519</t>
  </si>
  <si>
    <t>Vodorovná doprava suti nebo vybouraných hmot suti se složením a hrubým urovnáním, na vzdálenost Příplatek k ceně za každý další i započatý 1 km přes 1 km</t>
  </si>
  <si>
    <t>1646998278</t>
  </si>
  <si>
    <t>"pro město - bez poplatku" 4*15</t>
  </si>
  <si>
    <t>"odvoz na skládku" 13*(84,608-15)</t>
  </si>
  <si>
    <t>43</t>
  </si>
  <si>
    <t>997221815</t>
  </si>
  <si>
    <t>Poplatek za uložení stavebního odpadu na skládce (skládkovné) z prostého betonu zatříděného do Katalogu odpadů pod kódem 170 101</t>
  </si>
  <si>
    <t>2102729691</t>
  </si>
  <si>
    <t xml:space="preserve">Poznámka k souboru cen:_x000d_
1. Ceny uvedené v souboru cen lze po dohodě upravit podle místních podmínek._x000d_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stavebního_x000d_
 odpadu z katalogu 800-6 Demolice objektů._x000d_
</t>
  </si>
  <si>
    <t>3,3+0,26</t>
  </si>
  <si>
    <t>44</t>
  </si>
  <si>
    <t>997221845</t>
  </si>
  <si>
    <t>Poplatek za uložení stavebního odpadu na skládce (skládkovné) asfaltového bez obsahu dehtu zatříděného do Katalogu odpadů pod kódem 170 302</t>
  </si>
  <si>
    <t>2103547401</t>
  </si>
  <si>
    <t>9,408+40,44</t>
  </si>
  <si>
    <t>45</t>
  </si>
  <si>
    <t>997221855</t>
  </si>
  <si>
    <t>1368001060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</si>
  <si>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</si>
  <si>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11,4+4,8</t>
  </si>
  <si>
    <t>998</t>
  </si>
  <si>
    <t>Přesun hmot</t>
  </si>
  <si>
    <t>46</t>
  </si>
  <si>
    <t>998225111</t>
  </si>
  <si>
    <t>Přesun hmot pro komunikace s krytem z kameniva, monolitickým betonovým nebo živičným dopravní vzdálenost do 200 m jakékoliv délky objektu</t>
  </si>
  <si>
    <t>1787145580</t>
  </si>
  <si>
    <t xml:space="preserve">Poznámka k souboru cen:_x000d_
1. Ceny lze použít i pro plochy letišť s krytem monolitickým betonovým nebo živičným._x000d_
</t>
  </si>
  <si>
    <t>PSV</t>
  </si>
  <si>
    <t>Práce a dodávky PSV</t>
  </si>
  <si>
    <t>711</t>
  </si>
  <si>
    <t>Izolace proti vodě, vlhkosti a plynům</t>
  </si>
  <si>
    <t>47</t>
  </si>
  <si>
    <t>711491273</t>
  </si>
  <si>
    <t>Provedení izolace proti povrchové a podpovrchové tlakové vodě ostatní na ploše svislé S z nopové fólie</t>
  </si>
  <si>
    <t>-1723893941</t>
  </si>
  <si>
    <t xml:space="preserve">Poznámka k souboru cen:_x000d_
1. Cenami -9095 až -9097 lze oceňovat jen tehdy, nepřesáhne-li součet souvislé plochy vodorovné a svislé izolační vrstvy 10 m2._x000d_
2. Cenou -1175 lze oceňovat i připevnění izolace na ploše svislé._x000d_
3. Cenami -1171 až -1273 lze oceňovat i izolace proti zemní vlhkosti._x000d_
4. V ceně -1177 jsou započteny i náklady na navrtání, osazení hmoždinek a zatmelení._x000d_
</t>
  </si>
  <si>
    <t>"při styku z budovou š.0,5m" 0,5*8,6</t>
  </si>
  <si>
    <t>48</t>
  </si>
  <si>
    <t>28323024</t>
  </si>
  <si>
    <t>fólie drenážní nopová v 8mm tl 0,4mm š 0,5m</t>
  </si>
  <si>
    <t>-825862677</t>
  </si>
  <si>
    <t>4,3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</si>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</sst>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51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42</v>
      </c>
      <c r="E29" s="46"/>
      <c r="F29" s="32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</row>
    <row r="42" s="1" customFormat="1" ht="24.96" customHeight="1">
      <c r="B42" s="38"/>
      <c r="C42" s="23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3" customFormat="1" ht="12" customHeight="1">
      <c r="B44" s="62"/>
      <c r="C44" s="32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VD01618-III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</row>
    <row r="45" s="4" customFormat="1" ht="36.96" customHeight="1"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Bystřice pod Hostýnem, ul. Rusavská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Bystřice pod Hostýnem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71" t="str">
        <f>IF(AN8= "","",AN8)</f>
        <v>17. 10. 2018</v>
      </c>
      <c r="AN47" s="71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5.15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Bystřice pod Hostýnem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31</v>
      </c>
      <c r="AJ49" s="39"/>
      <c r="AK49" s="39"/>
      <c r="AL49" s="39"/>
      <c r="AM49" s="72" t="str">
        <f>IF(E17="","",E17)</f>
        <v>ViaDesigne s.r.o.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</row>
    <row r="50" s="1" customFormat="1" ht="15.15" customHeight="1">
      <c r="B50" s="38"/>
      <c r="C50" s="32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34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="1" customFormat="1" ht="29.28" customHeight="1"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</row>
    <row r="54" s="5" customFormat="1" ht="32.4" customHeight="1"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6" customFormat="1" ht="27" customHeight="1"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78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S55" s="122" t="s">
        <v>71</v>
      </c>
      <c r="BT55" s="122" t="s">
        <v>79</v>
      </c>
      <c r="BU55" s="122" t="s">
        <v>73</v>
      </c>
      <c r="BV55" s="122" t="s">
        <v>74</v>
      </c>
      <c r="BW55" s="122" t="s">
        <v>80</v>
      </c>
      <c r="BX55" s="122" t="s">
        <v>5</v>
      </c>
      <c r="CL55" s="122" t="s">
        <v>19</v>
      </c>
      <c r="CM55" s="122" t="s">
        <v>81</v>
      </c>
    </row>
    <row r="56" s="3" customFormat="1" ht="25.5" customHeight="1">
      <c r="A56" s="123" t="s">
        <v>82</v>
      </c>
      <c r="B56" s="62"/>
      <c r="C56" s="124"/>
      <c r="D56" s="124"/>
      <c r="E56" s="125" t="s">
        <v>76</v>
      </c>
      <c r="F56" s="125"/>
      <c r="G56" s="125"/>
      <c r="H56" s="125"/>
      <c r="I56" s="125"/>
      <c r="J56" s="124"/>
      <c r="K56" s="125" t="s">
        <v>77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'SO 104 - Oprava komunikac...'!J32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'SO 104 - Oprava komunikac...'!P93</f>
        <v>0</v>
      </c>
      <c r="AV56" s="129">
        <f>'SO 104 - Oprava komunikac...'!J35</f>
        <v>0</v>
      </c>
      <c r="AW56" s="129">
        <f>'SO 104 - Oprava komunikac...'!J36</f>
        <v>0</v>
      </c>
      <c r="AX56" s="129">
        <f>'SO 104 - Oprava komunikac...'!J37</f>
        <v>0</v>
      </c>
      <c r="AY56" s="129">
        <f>'SO 104 - Oprava komunikac...'!J38</f>
        <v>0</v>
      </c>
      <c r="AZ56" s="129">
        <f>'SO 104 - Oprava komunikac...'!F35</f>
        <v>0</v>
      </c>
      <c r="BA56" s="129">
        <f>'SO 104 - Oprava komunikac...'!F36</f>
        <v>0</v>
      </c>
      <c r="BB56" s="129">
        <f>'SO 104 - Oprava komunikac...'!F37</f>
        <v>0</v>
      </c>
      <c r="BC56" s="129">
        <f>'SO 104 - Oprava komunikac...'!F38</f>
        <v>0</v>
      </c>
      <c r="BD56" s="131">
        <f>'SO 104 - Oprava komunikac...'!F39</f>
        <v>0</v>
      </c>
      <c r="BT56" s="132" t="s">
        <v>81</v>
      </c>
      <c r="BV56" s="132" t="s">
        <v>74</v>
      </c>
      <c r="BW56" s="132" t="s">
        <v>84</v>
      </c>
      <c r="BX56" s="132" t="s">
        <v>80</v>
      </c>
      <c r="CL56" s="132" t="s">
        <v>19</v>
      </c>
    </row>
    <row r="57" s="1" customFormat="1" ht="30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</row>
    <row r="58" s="1" customFormat="1" ht="6.96" customHeight="1"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</row>
  </sheetData>
  <sheetProtection sheet="1" formatColumns="0" formatRows="0" objects="1" scenarios="1" spinCount="100000" saltValue="WW6qvpKcv5WpCddqrS/y0PwDYG3uf/Z/e4K+JoZFa/6tzdJ0q/7emTxO3lXsj0YPj3b8G3bZM3jbc+rH5ZgVMg==" hashValue="BGViwqO0yqd4GD2xhMa1FDHhddv0nFUHb7YBkJH/zmP1k/FIV1Pu2BmkoU1fe7+quGxAwpEQrCFHaNxepxEhCw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</mergeCells>
  <hyperlinks>
    <hyperlink ref="A56" location="'SO 104 - Oprava komunika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3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84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0"/>
      <c r="AT3" s="17" t="s">
        <v>81</v>
      </c>
    </row>
    <row r="4" ht="24.96" customHeight="1">
      <c r="B4" s="20"/>
      <c r="D4" s="137" t="s">
        <v>85</v>
      </c>
      <c r="L4" s="20"/>
      <c r="M4" s="138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9" t="s">
        <v>16</v>
      </c>
      <c r="L6" s="20"/>
    </row>
    <row r="7" ht="16.5" customHeight="1">
      <c r="B7" s="20"/>
      <c r="E7" s="140" t="str">
        <f>'Rekapitulace stavby'!K6</f>
        <v>Bystřice pod Hostýnem, ul. Rusavská</v>
      </c>
      <c r="F7" s="139"/>
      <c r="G7" s="139"/>
      <c r="H7" s="139"/>
      <c r="L7" s="20"/>
    </row>
    <row r="8" ht="12" customHeight="1">
      <c r="B8" s="20"/>
      <c r="D8" s="139" t="s">
        <v>86</v>
      </c>
      <c r="L8" s="20"/>
    </row>
    <row r="9" s="1" customFormat="1" ht="16.5" customHeight="1">
      <c r="B9" s="43"/>
      <c r="E9" s="140" t="s">
        <v>87</v>
      </c>
      <c r="F9" s="1"/>
      <c r="G9" s="1"/>
      <c r="H9" s="1"/>
      <c r="I9" s="141"/>
      <c r="L9" s="43"/>
    </row>
    <row r="10" s="1" customFormat="1" ht="12" customHeight="1">
      <c r="B10" s="43"/>
      <c r="D10" s="139" t="s">
        <v>88</v>
      </c>
      <c r="I10" s="141"/>
      <c r="L10" s="43"/>
    </row>
    <row r="11" s="1" customFormat="1" ht="36.96" customHeight="1">
      <c r="B11" s="43"/>
      <c r="E11" s="142" t="s">
        <v>87</v>
      </c>
      <c r="F11" s="1"/>
      <c r="G11" s="1"/>
      <c r="H11" s="1"/>
      <c r="I11" s="141"/>
      <c r="L11" s="43"/>
    </row>
    <row r="12" s="1" customFormat="1">
      <c r="B12" s="43"/>
      <c r="I12" s="141"/>
      <c r="L12" s="43"/>
    </row>
    <row r="13" s="1" customFormat="1" ht="12" customHeight="1">
      <c r="B13" s="43"/>
      <c r="D13" s="139" t="s">
        <v>18</v>
      </c>
      <c r="F13" s="132" t="s">
        <v>19</v>
      </c>
      <c r="I13" s="143" t="s">
        <v>20</v>
      </c>
      <c r="J13" s="132" t="s">
        <v>19</v>
      </c>
      <c r="L13" s="43"/>
    </row>
    <row r="14" s="1" customFormat="1" ht="12" customHeight="1">
      <c r="B14" s="43"/>
      <c r="D14" s="139" t="s">
        <v>21</v>
      </c>
      <c r="F14" s="132" t="s">
        <v>22</v>
      </c>
      <c r="I14" s="143" t="s">
        <v>23</v>
      </c>
      <c r="J14" s="144" t="str">
        <f>'Rekapitulace stavby'!AN8</f>
        <v>17. 10. 2018</v>
      </c>
      <c r="L14" s="43"/>
    </row>
    <row r="15" s="1" customFormat="1" ht="10.8" customHeight="1">
      <c r="B15" s="43"/>
      <c r="I15" s="141"/>
      <c r="L15" s="43"/>
    </row>
    <row r="16" s="1" customFormat="1" ht="12" customHeight="1">
      <c r="B16" s="43"/>
      <c r="D16" s="139" t="s">
        <v>25</v>
      </c>
      <c r="I16" s="143" t="s">
        <v>26</v>
      </c>
      <c r="J16" s="132" t="s">
        <v>19</v>
      </c>
      <c r="L16" s="43"/>
    </row>
    <row r="17" s="1" customFormat="1" ht="18" customHeight="1">
      <c r="B17" s="43"/>
      <c r="E17" s="132" t="s">
        <v>27</v>
      </c>
      <c r="I17" s="143" t="s">
        <v>28</v>
      </c>
      <c r="J17" s="132" t="s">
        <v>19</v>
      </c>
      <c r="L17" s="43"/>
    </row>
    <row r="18" s="1" customFormat="1" ht="6.96" customHeight="1">
      <c r="B18" s="43"/>
      <c r="I18" s="141"/>
      <c r="L18" s="43"/>
    </row>
    <row r="19" s="1" customFormat="1" ht="12" customHeight="1">
      <c r="B19" s="43"/>
      <c r="D19" s="139" t="s">
        <v>29</v>
      </c>
      <c r="I19" s="143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3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1"/>
      <c r="L21" s="43"/>
    </row>
    <row r="22" s="1" customFormat="1" ht="12" customHeight="1">
      <c r="B22" s="43"/>
      <c r="D22" s="139" t="s">
        <v>31</v>
      </c>
      <c r="I22" s="143" t="s">
        <v>26</v>
      </c>
      <c r="J22" s="132" t="s">
        <v>19</v>
      </c>
      <c r="L22" s="43"/>
    </row>
    <row r="23" s="1" customFormat="1" ht="18" customHeight="1">
      <c r="B23" s="43"/>
      <c r="E23" s="132" t="s">
        <v>32</v>
      </c>
      <c r="I23" s="143" t="s">
        <v>28</v>
      </c>
      <c r="J23" s="132" t="s">
        <v>19</v>
      </c>
      <c r="L23" s="43"/>
    </row>
    <row r="24" s="1" customFormat="1" ht="6.96" customHeight="1">
      <c r="B24" s="43"/>
      <c r="I24" s="141"/>
      <c r="L24" s="43"/>
    </row>
    <row r="25" s="1" customFormat="1" ht="12" customHeight="1">
      <c r="B25" s="43"/>
      <c r="D25" s="139" t="s">
        <v>34</v>
      </c>
      <c r="I25" s="143" t="s">
        <v>26</v>
      </c>
      <c r="J25" s="132" t="str">
        <f>IF('Rekapitulace stavby'!AN19="","",'Rekapitulace stavby'!AN19)</f>
        <v/>
      </c>
      <c r="L25" s="43"/>
    </row>
    <row r="26" s="1" customFormat="1" ht="18" customHeight="1">
      <c r="B26" s="43"/>
      <c r="E26" s="132" t="str">
        <f>IF('Rekapitulace stavby'!E20="","",'Rekapitulace stavby'!E20)</f>
        <v xml:space="preserve"> </v>
      </c>
      <c r="I26" s="143" t="s">
        <v>28</v>
      </c>
      <c r="J26" s="132" t="str">
        <f>IF('Rekapitulace stavby'!AN20="","",'Rekapitulace stavby'!AN20)</f>
        <v/>
      </c>
      <c r="L26" s="43"/>
    </row>
    <row r="27" s="1" customFormat="1" ht="6.96" customHeight="1">
      <c r="B27" s="43"/>
      <c r="I27" s="141"/>
      <c r="L27" s="43"/>
    </row>
    <row r="28" s="1" customFormat="1" ht="12" customHeight="1">
      <c r="B28" s="43"/>
      <c r="D28" s="139" t="s">
        <v>36</v>
      </c>
      <c r="I28" s="141"/>
      <c r="L28" s="43"/>
    </row>
    <row r="29" s="7" customFormat="1" ht="16.5" customHeight="1">
      <c r="B29" s="145"/>
      <c r="E29" s="146" t="s">
        <v>19</v>
      </c>
      <c r="F29" s="146"/>
      <c r="G29" s="146"/>
      <c r="H29" s="146"/>
      <c r="I29" s="147"/>
      <c r="L29" s="145"/>
    </row>
    <row r="30" s="1" customFormat="1" ht="6.96" customHeight="1">
      <c r="B30" s="43"/>
      <c r="I30" s="141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8"/>
      <c r="J31" s="75"/>
      <c r="K31" s="75"/>
      <c r="L31" s="43"/>
    </row>
    <row r="32" s="1" customFormat="1" ht="25.44" customHeight="1">
      <c r="B32" s="43"/>
      <c r="D32" s="149" t="s">
        <v>38</v>
      </c>
      <c r="I32" s="141"/>
      <c r="J32" s="150">
        <f>ROUND(J93,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48"/>
      <c r="J33" s="75"/>
      <c r="K33" s="75"/>
      <c r="L33" s="43"/>
    </row>
    <row r="34" s="1" customFormat="1" ht="14.4" customHeight="1">
      <c r="B34" s="43"/>
      <c r="F34" s="151" t="s">
        <v>40</v>
      </c>
      <c r="I34" s="152" t="s">
        <v>39</v>
      </c>
      <c r="J34" s="151" t="s">
        <v>41</v>
      </c>
      <c r="L34" s="43"/>
    </row>
    <row r="35" s="1" customFormat="1" ht="14.4" customHeight="1">
      <c r="B35" s="43"/>
      <c r="D35" s="153" t="s">
        <v>42</v>
      </c>
      <c r="E35" s="139" t="s">
        <v>43</v>
      </c>
      <c r="F35" s="154">
        <f>ROUND((SUM(BE93:BE258)),  2)</f>
        <v>0</v>
      </c>
      <c r="I35" s="155">
        <v>0.20999999999999999</v>
      </c>
      <c r="J35" s="154">
        <f>ROUND(((SUM(BE93:BE258))*I35),  2)</f>
        <v>0</v>
      </c>
      <c r="L35" s="43"/>
    </row>
    <row r="36" s="1" customFormat="1" ht="14.4" customHeight="1">
      <c r="B36" s="43"/>
      <c r="E36" s="139" t="s">
        <v>44</v>
      </c>
      <c r="F36" s="154">
        <f>ROUND((SUM(BF93:BF258)),  2)</f>
        <v>0</v>
      </c>
      <c r="I36" s="155">
        <v>0.14999999999999999</v>
      </c>
      <c r="J36" s="154">
        <f>ROUND(((SUM(BF93:BF258))*I36),  2)</f>
        <v>0</v>
      </c>
      <c r="L36" s="43"/>
    </row>
    <row r="37" hidden="1" s="1" customFormat="1" ht="14.4" customHeight="1">
      <c r="B37" s="43"/>
      <c r="E37" s="139" t="s">
        <v>45</v>
      </c>
      <c r="F37" s="154">
        <f>ROUND((SUM(BG93:BG258)),  2)</f>
        <v>0</v>
      </c>
      <c r="I37" s="155">
        <v>0.20999999999999999</v>
      </c>
      <c r="J37" s="154">
        <f>0</f>
        <v>0</v>
      </c>
      <c r="L37" s="43"/>
    </row>
    <row r="38" hidden="1" s="1" customFormat="1" ht="14.4" customHeight="1">
      <c r="B38" s="43"/>
      <c r="E38" s="139" t="s">
        <v>46</v>
      </c>
      <c r="F38" s="154">
        <f>ROUND((SUM(BH93:BH258)),  2)</f>
        <v>0</v>
      </c>
      <c r="I38" s="155">
        <v>0.14999999999999999</v>
      </c>
      <c r="J38" s="154">
        <f>0</f>
        <v>0</v>
      </c>
      <c r="L38" s="43"/>
    </row>
    <row r="39" hidden="1" s="1" customFormat="1" ht="14.4" customHeight="1">
      <c r="B39" s="43"/>
      <c r="E39" s="139" t="s">
        <v>47</v>
      </c>
      <c r="F39" s="154">
        <f>ROUND((SUM(BI93:BI258)),  2)</f>
        <v>0</v>
      </c>
      <c r="I39" s="155">
        <v>0</v>
      </c>
      <c r="J39" s="154">
        <f>0</f>
        <v>0</v>
      </c>
      <c r="L39" s="43"/>
    </row>
    <row r="40" s="1" customFormat="1" ht="6.96" customHeight="1">
      <c r="B40" s="43"/>
      <c r="I40" s="141"/>
      <c r="L40" s="43"/>
    </row>
    <row r="41" s="1" customFormat="1" ht="25.44" customHeight="1">
      <c r="B41" s="43"/>
      <c r="C41" s="156"/>
      <c r="D41" s="157" t="s">
        <v>48</v>
      </c>
      <c r="E41" s="158"/>
      <c r="F41" s="158"/>
      <c r="G41" s="159" t="s">
        <v>49</v>
      </c>
      <c r="H41" s="160" t="s">
        <v>50</v>
      </c>
      <c r="I41" s="161"/>
      <c r="J41" s="162">
        <f>SUM(J32:J39)</f>
        <v>0</v>
      </c>
      <c r="K41" s="163"/>
      <c r="L41" s="43"/>
    </row>
    <row r="42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3"/>
    </row>
    <row r="46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3"/>
    </row>
    <row r="47" s="1" customFormat="1" ht="24.96" customHeight="1">
      <c r="B47" s="38"/>
      <c r="C47" s="23" t="s">
        <v>89</v>
      </c>
      <c r="D47" s="39"/>
      <c r="E47" s="39"/>
      <c r="F47" s="39"/>
      <c r="G47" s="39"/>
      <c r="H47" s="39"/>
      <c r="I47" s="141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1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1"/>
      <c r="J49" s="39"/>
      <c r="K49" s="39"/>
      <c r="L49" s="43"/>
    </row>
    <row r="50" s="1" customFormat="1" ht="16.5" customHeight="1">
      <c r="B50" s="38"/>
      <c r="C50" s="39"/>
      <c r="D50" s="39"/>
      <c r="E50" s="170" t="str">
        <f>E7</f>
        <v>Bystřice pod Hostýnem, ul. Rusavská</v>
      </c>
      <c r="F50" s="32"/>
      <c r="G50" s="32"/>
      <c r="H50" s="32"/>
      <c r="I50" s="141"/>
      <c r="J50" s="39"/>
      <c r="K50" s="39"/>
      <c r="L50" s="43"/>
    </row>
    <row r="51" ht="12" customHeight="1">
      <c r="B51" s="21"/>
      <c r="C51" s="32" t="s">
        <v>86</v>
      </c>
      <c r="D51" s="22"/>
      <c r="E51" s="22"/>
      <c r="F51" s="22"/>
      <c r="G51" s="22"/>
      <c r="H51" s="22"/>
      <c r="I51" s="133"/>
      <c r="J51" s="22"/>
      <c r="K51" s="22"/>
      <c r="L51" s="20"/>
    </row>
    <row r="52" s="1" customFormat="1" ht="16.5" customHeight="1">
      <c r="B52" s="38"/>
      <c r="C52" s="39"/>
      <c r="D52" s="39"/>
      <c r="E52" s="170" t="s">
        <v>87</v>
      </c>
      <c r="F52" s="39"/>
      <c r="G52" s="39"/>
      <c r="H52" s="39"/>
      <c r="I52" s="141"/>
      <c r="J52" s="39"/>
      <c r="K52" s="39"/>
      <c r="L52" s="43"/>
    </row>
    <row r="53" s="1" customFormat="1" ht="12" customHeight="1">
      <c r="B53" s="38"/>
      <c r="C53" s="32" t="s">
        <v>88</v>
      </c>
      <c r="D53" s="39"/>
      <c r="E53" s="39"/>
      <c r="F53" s="39"/>
      <c r="G53" s="39"/>
      <c r="H53" s="39"/>
      <c r="I53" s="141"/>
      <c r="J53" s="39"/>
      <c r="K53" s="39"/>
      <c r="L53" s="43"/>
    </row>
    <row r="54" s="1" customFormat="1" ht="16.5" customHeight="1">
      <c r="B54" s="38"/>
      <c r="C54" s="39"/>
      <c r="D54" s="39"/>
      <c r="E54" s="68" t="str">
        <f>E11</f>
        <v>SO 104 - Oprava komunikace a kontejnerového stání v koncové části ulice</v>
      </c>
      <c r="F54" s="39"/>
      <c r="G54" s="39"/>
      <c r="H54" s="39"/>
      <c r="I54" s="141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1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Bystřice pod Hostýnem</v>
      </c>
      <c r="G56" s="39"/>
      <c r="H56" s="39"/>
      <c r="I56" s="143" t="s">
        <v>23</v>
      </c>
      <c r="J56" s="71" t="str">
        <f>IF(J14="","",J14)</f>
        <v>17. 10. 2018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1"/>
      <c r="J57" s="39"/>
      <c r="K57" s="39"/>
      <c r="L57" s="43"/>
    </row>
    <row r="58" s="1" customFormat="1" ht="15.15" customHeight="1">
      <c r="B58" s="38"/>
      <c r="C58" s="32" t="s">
        <v>25</v>
      </c>
      <c r="D58" s="39"/>
      <c r="E58" s="39"/>
      <c r="F58" s="27" t="str">
        <f>E17</f>
        <v>Město Bystřice pod Hostýnem</v>
      </c>
      <c r="G58" s="39"/>
      <c r="H58" s="39"/>
      <c r="I58" s="143" t="s">
        <v>31</v>
      </c>
      <c r="J58" s="36" t="str">
        <f>E23</f>
        <v>ViaDesigne s.r.o.</v>
      </c>
      <c r="K58" s="39"/>
      <c r="L58" s="43"/>
    </row>
    <row r="59" s="1" customFormat="1" ht="15.1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3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1"/>
      <c r="J60" s="39"/>
      <c r="K60" s="39"/>
      <c r="L60" s="43"/>
    </row>
    <row r="61" s="1" customFormat="1" ht="29.28" customHeight="1">
      <c r="B61" s="38"/>
      <c r="C61" s="171" t="s">
        <v>90</v>
      </c>
      <c r="D61" s="172"/>
      <c r="E61" s="172"/>
      <c r="F61" s="172"/>
      <c r="G61" s="172"/>
      <c r="H61" s="172"/>
      <c r="I61" s="173"/>
      <c r="J61" s="174" t="s">
        <v>91</v>
      </c>
      <c r="K61" s="172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1"/>
      <c r="J62" s="39"/>
      <c r="K62" s="39"/>
      <c r="L62" s="43"/>
    </row>
    <row r="63" s="1" customFormat="1" ht="22.8" customHeight="1">
      <c r="B63" s="38"/>
      <c r="C63" s="175" t="s">
        <v>70</v>
      </c>
      <c r="D63" s="39"/>
      <c r="E63" s="39"/>
      <c r="F63" s="39"/>
      <c r="G63" s="39"/>
      <c r="H63" s="39"/>
      <c r="I63" s="141"/>
      <c r="J63" s="101">
        <f>J93</f>
        <v>0</v>
      </c>
      <c r="K63" s="39"/>
      <c r="L63" s="43"/>
      <c r="AU63" s="17" t="s">
        <v>92</v>
      </c>
    </row>
    <row r="64" s="8" customFormat="1" ht="24.96" customHeight="1">
      <c r="B64" s="176"/>
      <c r="C64" s="177"/>
      <c r="D64" s="178" t="s">
        <v>93</v>
      </c>
      <c r="E64" s="179"/>
      <c r="F64" s="179"/>
      <c r="G64" s="179"/>
      <c r="H64" s="179"/>
      <c r="I64" s="180"/>
      <c r="J64" s="181">
        <f>J94</f>
        <v>0</v>
      </c>
      <c r="K64" s="177"/>
      <c r="L64" s="182"/>
    </row>
    <row r="65" s="9" customFormat="1" ht="19.92" customHeight="1">
      <c r="B65" s="183"/>
      <c r="C65" s="124"/>
      <c r="D65" s="184" t="s">
        <v>94</v>
      </c>
      <c r="E65" s="185"/>
      <c r="F65" s="185"/>
      <c r="G65" s="185"/>
      <c r="H65" s="185"/>
      <c r="I65" s="186"/>
      <c r="J65" s="187">
        <f>J95</f>
        <v>0</v>
      </c>
      <c r="K65" s="124"/>
      <c r="L65" s="188"/>
    </row>
    <row r="66" s="9" customFormat="1" ht="19.92" customHeight="1">
      <c r="B66" s="183"/>
      <c r="C66" s="124"/>
      <c r="D66" s="184" t="s">
        <v>95</v>
      </c>
      <c r="E66" s="185"/>
      <c r="F66" s="185"/>
      <c r="G66" s="185"/>
      <c r="H66" s="185"/>
      <c r="I66" s="186"/>
      <c r="J66" s="187">
        <f>J163</f>
        <v>0</v>
      </c>
      <c r="K66" s="124"/>
      <c r="L66" s="188"/>
    </row>
    <row r="67" s="9" customFormat="1" ht="19.92" customHeight="1">
      <c r="B67" s="183"/>
      <c r="C67" s="124"/>
      <c r="D67" s="184" t="s">
        <v>96</v>
      </c>
      <c r="E67" s="185"/>
      <c r="F67" s="185"/>
      <c r="G67" s="185"/>
      <c r="H67" s="185"/>
      <c r="I67" s="186"/>
      <c r="J67" s="187">
        <f>J192</f>
        <v>0</v>
      </c>
      <c r="K67" s="124"/>
      <c r="L67" s="188"/>
    </row>
    <row r="68" s="8" customFormat="1" ht="24.96" customHeight="1">
      <c r="B68" s="176"/>
      <c r="C68" s="177"/>
      <c r="D68" s="178" t="s">
        <v>97</v>
      </c>
      <c r="E68" s="179"/>
      <c r="F68" s="179"/>
      <c r="G68" s="179"/>
      <c r="H68" s="179"/>
      <c r="I68" s="180"/>
      <c r="J68" s="181">
        <f>J221</f>
        <v>0</v>
      </c>
      <c r="K68" s="177"/>
      <c r="L68" s="182"/>
    </row>
    <row r="69" s="9" customFormat="1" ht="19.92" customHeight="1">
      <c r="B69" s="183"/>
      <c r="C69" s="124"/>
      <c r="D69" s="184" t="s">
        <v>98</v>
      </c>
      <c r="E69" s="185"/>
      <c r="F69" s="185"/>
      <c r="G69" s="185"/>
      <c r="H69" s="185"/>
      <c r="I69" s="186"/>
      <c r="J69" s="187">
        <f>J249</f>
        <v>0</v>
      </c>
      <c r="K69" s="124"/>
      <c r="L69" s="188"/>
    </row>
    <row r="70" s="8" customFormat="1" ht="24.96" customHeight="1">
      <c r="B70" s="176"/>
      <c r="C70" s="177"/>
      <c r="D70" s="178" t="s">
        <v>99</v>
      </c>
      <c r="E70" s="179"/>
      <c r="F70" s="179"/>
      <c r="G70" s="179"/>
      <c r="H70" s="179"/>
      <c r="I70" s="180"/>
      <c r="J70" s="181">
        <f>J252</f>
        <v>0</v>
      </c>
      <c r="K70" s="177"/>
      <c r="L70" s="182"/>
    </row>
    <row r="71" s="9" customFormat="1" ht="19.92" customHeight="1">
      <c r="B71" s="183"/>
      <c r="C71" s="124"/>
      <c r="D71" s="184" t="s">
        <v>100</v>
      </c>
      <c r="E71" s="185"/>
      <c r="F71" s="185"/>
      <c r="G71" s="185"/>
      <c r="H71" s="185"/>
      <c r="I71" s="186"/>
      <c r="J71" s="187">
        <f>J253</f>
        <v>0</v>
      </c>
      <c r="K71" s="124"/>
      <c r="L71" s="188"/>
    </row>
    <row r="72" s="1" customFormat="1" ht="21.84" customHeight="1">
      <c r="B72" s="38"/>
      <c r="C72" s="39"/>
      <c r="D72" s="39"/>
      <c r="E72" s="39"/>
      <c r="F72" s="39"/>
      <c r="G72" s="39"/>
      <c r="H72" s="39"/>
      <c r="I72" s="141"/>
      <c r="J72" s="39"/>
      <c r="K72" s="39"/>
      <c r="L72" s="43"/>
    </row>
    <row r="73" s="1" customFormat="1" ht="6.96" customHeight="1">
      <c r="B73" s="58"/>
      <c r="C73" s="59"/>
      <c r="D73" s="59"/>
      <c r="E73" s="59"/>
      <c r="F73" s="59"/>
      <c r="G73" s="59"/>
      <c r="H73" s="59"/>
      <c r="I73" s="166"/>
      <c r="J73" s="59"/>
      <c r="K73" s="59"/>
      <c r="L73" s="43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169"/>
      <c r="J77" s="61"/>
      <c r="K77" s="61"/>
      <c r="L77" s="43"/>
    </row>
    <row r="78" s="1" customFormat="1" ht="24.96" customHeight="1">
      <c r="B78" s="38"/>
      <c r="C78" s="23" t="s">
        <v>101</v>
      </c>
      <c r="D78" s="39"/>
      <c r="E78" s="39"/>
      <c r="F78" s="39"/>
      <c r="G78" s="39"/>
      <c r="H78" s="39"/>
      <c r="I78" s="141"/>
      <c r="J78" s="39"/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41"/>
      <c r="J79" s="39"/>
      <c r="K79" s="39"/>
      <c r="L79" s="43"/>
    </row>
    <row r="80" s="1" customFormat="1" ht="12" customHeight="1">
      <c r="B80" s="38"/>
      <c r="C80" s="32" t="s">
        <v>16</v>
      </c>
      <c r="D80" s="39"/>
      <c r="E80" s="39"/>
      <c r="F80" s="39"/>
      <c r="G80" s="39"/>
      <c r="H80" s="39"/>
      <c r="I80" s="141"/>
      <c r="J80" s="39"/>
      <c r="K80" s="39"/>
      <c r="L80" s="43"/>
    </row>
    <row r="81" s="1" customFormat="1" ht="16.5" customHeight="1">
      <c r="B81" s="38"/>
      <c r="C81" s="39"/>
      <c r="D81" s="39"/>
      <c r="E81" s="170" t="str">
        <f>E7</f>
        <v>Bystřice pod Hostýnem, ul. Rusavská</v>
      </c>
      <c r="F81" s="32"/>
      <c r="G81" s="32"/>
      <c r="H81" s="32"/>
      <c r="I81" s="141"/>
      <c r="J81" s="39"/>
      <c r="K81" s="39"/>
      <c r="L81" s="43"/>
    </row>
    <row r="82" ht="12" customHeight="1">
      <c r="B82" s="21"/>
      <c r="C82" s="32" t="s">
        <v>86</v>
      </c>
      <c r="D82" s="22"/>
      <c r="E82" s="22"/>
      <c r="F82" s="22"/>
      <c r="G82" s="22"/>
      <c r="H82" s="22"/>
      <c r="I82" s="133"/>
      <c r="J82" s="22"/>
      <c r="K82" s="22"/>
      <c r="L82" s="20"/>
    </row>
    <row r="83" s="1" customFormat="1" ht="16.5" customHeight="1">
      <c r="B83" s="38"/>
      <c r="C83" s="39"/>
      <c r="D83" s="39"/>
      <c r="E83" s="170" t="s">
        <v>87</v>
      </c>
      <c r="F83" s="39"/>
      <c r="G83" s="39"/>
      <c r="H83" s="39"/>
      <c r="I83" s="141"/>
      <c r="J83" s="39"/>
      <c r="K83" s="39"/>
      <c r="L83" s="43"/>
    </row>
    <row r="84" s="1" customFormat="1" ht="12" customHeight="1">
      <c r="B84" s="38"/>
      <c r="C84" s="32" t="s">
        <v>88</v>
      </c>
      <c r="D84" s="39"/>
      <c r="E84" s="39"/>
      <c r="F84" s="39"/>
      <c r="G84" s="39"/>
      <c r="H84" s="39"/>
      <c r="I84" s="141"/>
      <c r="J84" s="39"/>
      <c r="K84" s="39"/>
      <c r="L84" s="43"/>
    </row>
    <row r="85" s="1" customFormat="1" ht="16.5" customHeight="1">
      <c r="B85" s="38"/>
      <c r="C85" s="39"/>
      <c r="D85" s="39"/>
      <c r="E85" s="68" t="str">
        <f>E11</f>
        <v>SO 104 - Oprava komunikace a kontejnerového stání v koncové části ulice</v>
      </c>
      <c r="F85" s="39"/>
      <c r="G85" s="39"/>
      <c r="H85" s="39"/>
      <c r="I85" s="141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1"/>
      <c r="J86" s="39"/>
      <c r="K86" s="39"/>
      <c r="L86" s="43"/>
    </row>
    <row r="87" s="1" customFormat="1" ht="12" customHeight="1">
      <c r="B87" s="38"/>
      <c r="C87" s="32" t="s">
        <v>21</v>
      </c>
      <c r="D87" s="39"/>
      <c r="E87" s="39"/>
      <c r="F87" s="27" t="str">
        <f>F14</f>
        <v>Bystřice pod Hostýnem</v>
      </c>
      <c r="G87" s="39"/>
      <c r="H87" s="39"/>
      <c r="I87" s="143" t="s">
        <v>23</v>
      </c>
      <c r="J87" s="71" t="str">
        <f>IF(J14="","",J14)</f>
        <v>17. 10. 2018</v>
      </c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1"/>
      <c r="J88" s="39"/>
      <c r="K88" s="39"/>
      <c r="L88" s="43"/>
    </row>
    <row r="89" s="1" customFormat="1" ht="15.15" customHeight="1">
      <c r="B89" s="38"/>
      <c r="C89" s="32" t="s">
        <v>25</v>
      </c>
      <c r="D89" s="39"/>
      <c r="E89" s="39"/>
      <c r="F89" s="27" t="str">
        <f>E17</f>
        <v>Město Bystřice pod Hostýnem</v>
      </c>
      <c r="G89" s="39"/>
      <c r="H89" s="39"/>
      <c r="I89" s="143" t="s">
        <v>31</v>
      </c>
      <c r="J89" s="36" t="str">
        <f>E23</f>
        <v>ViaDesigne s.r.o.</v>
      </c>
      <c r="K89" s="39"/>
      <c r="L89" s="43"/>
    </row>
    <row r="90" s="1" customFormat="1" ht="15.15" customHeight="1">
      <c r="B90" s="38"/>
      <c r="C90" s="32" t="s">
        <v>29</v>
      </c>
      <c r="D90" s="39"/>
      <c r="E90" s="39"/>
      <c r="F90" s="27" t="str">
        <f>IF(E20="","",E20)</f>
        <v>Vyplň údaj</v>
      </c>
      <c r="G90" s="39"/>
      <c r="H90" s="39"/>
      <c r="I90" s="143" t="s">
        <v>34</v>
      </c>
      <c r="J90" s="36" t="str">
        <f>E26</f>
        <v xml:space="preserve"> </v>
      </c>
      <c r="K90" s="39"/>
      <c r="L90" s="43"/>
    </row>
    <row r="91" s="1" customFormat="1" ht="10.32" customHeight="1">
      <c r="B91" s="38"/>
      <c r="C91" s="39"/>
      <c r="D91" s="39"/>
      <c r="E91" s="39"/>
      <c r="F91" s="39"/>
      <c r="G91" s="39"/>
      <c r="H91" s="39"/>
      <c r="I91" s="141"/>
      <c r="J91" s="39"/>
      <c r="K91" s="39"/>
      <c r="L91" s="43"/>
    </row>
    <row r="92" s="10" customFormat="1" ht="29.28" customHeight="1">
      <c r="B92" s="189"/>
      <c r="C92" s="190" t="s">
        <v>102</v>
      </c>
      <c r="D92" s="191" t="s">
        <v>57</v>
      </c>
      <c r="E92" s="191" t="s">
        <v>53</v>
      </c>
      <c r="F92" s="191" t="s">
        <v>54</v>
      </c>
      <c r="G92" s="191" t="s">
        <v>103</v>
      </c>
      <c r="H92" s="191" t="s">
        <v>104</v>
      </c>
      <c r="I92" s="192" t="s">
        <v>105</v>
      </c>
      <c r="J92" s="191" t="s">
        <v>91</v>
      </c>
      <c r="K92" s="193" t="s">
        <v>106</v>
      </c>
      <c r="L92" s="194"/>
      <c r="M92" s="91" t="s">
        <v>19</v>
      </c>
      <c r="N92" s="92" t="s">
        <v>42</v>
      </c>
      <c r="O92" s="92" t="s">
        <v>107</v>
      </c>
      <c r="P92" s="92" t="s">
        <v>108</v>
      </c>
      <c r="Q92" s="92" t="s">
        <v>109</v>
      </c>
      <c r="R92" s="92" t="s">
        <v>110</v>
      </c>
      <c r="S92" s="92" t="s">
        <v>111</v>
      </c>
      <c r="T92" s="93" t="s">
        <v>112</v>
      </c>
    </row>
    <row r="93" s="1" customFormat="1" ht="22.8" customHeight="1">
      <c r="B93" s="38"/>
      <c r="C93" s="98" t="s">
        <v>113</v>
      </c>
      <c r="D93" s="39"/>
      <c r="E93" s="39"/>
      <c r="F93" s="39"/>
      <c r="G93" s="39"/>
      <c r="H93" s="39"/>
      <c r="I93" s="141"/>
      <c r="J93" s="195">
        <f>BK93</f>
        <v>0</v>
      </c>
      <c r="K93" s="39"/>
      <c r="L93" s="43"/>
      <c r="M93" s="94"/>
      <c r="N93" s="95"/>
      <c r="O93" s="95"/>
      <c r="P93" s="196">
        <f>P94+P221+P252</f>
        <v>0</v>
      </c>
      <c r="Q93" s="95"/>
      <c r="R93" s="196">
        <f>R94+R221+R252</f>
        <v>51.257584000000001</v>
      </c>
      <c r="S93" s="95"/>
      <c r="T93" s="197">
        <f>T94+T221+T252</f>
        <v>109.06099999999999</v>
      </c>
      <c r="AT93" s="17" t="s">
        <v>71</v>
      </c>
      <c r="AU93" s="17" t="s">
        <v>92</v>
      </c>
      <c r="BK93" s="198">
        <f>BK94+BK221+BK252</f>
        <v>0</v>
      </c>
    </row>
    <row r="94" s="11" customFormat="1" ht="25.92" customHeight="1">
      <c r="B94" s="199"/>
      <c r="C94" s="200"/>
      <c r="D94" s="201" t="s">
        <v>71</v>
      </c>
      <c r="E94" s="202" t="s">
        <v>114</v>
      </c>
      <c r="F94" s="202" t="s">
        <v>115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P95+P163+P192</f>
        <v>0</v>
      </c>
      <c r="Q94" s="207"/>
      <c r="R94" s="208">
        <f>R95+R163+R192</f>
        <v>51.255520000000004</v>
      </c>
      <c r="S94" s="207"/>
      <c r="T94" s="209">
        <f>T95+T163+T192</f>
        <v>109.06099999999999</v>
      </c>
      <c r="AR94" s="210" t="s">
        <v>79</v>
      </c>
      <c r="AT94" s="211" t="s">
        <v>71</v>
      </c>
      <c r="AU94" s="211" t="s">
        <v>72</v>
      </c>
      <c r="AY94" s="210" t="s">
        <v>116</v>
      </c>
      <c r="BK94" s="212">
        <f>BK95+BK163+BK192</f>
        <v>0</v>
      </c>
    </row>
    <row r="95" s="11" customFormat="1" ht="22.8" customHeight="1">
      <c r="B95" s="199"/>
      <c r="C95" s="200"/>
      <c r="D95" s="201" t="s">
        <v>71</v>
      </c>
      <c r="E95" s="213" t="s">
        <v>79</v>
      </c>
      <c r="F95" s="213" t="s">
        <v>117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SUM(P96:P162)</f>
        <v>0</v>
      </c>
      <c r="Q95" s="207"/>
      <c r="R95" s="208">
        <f>SUM(R96:R162)</f>
        <v>0.97981999999999991</v>
      </c>
      <c r="S95" s="207"/>
      <c r="T95" s="209">
        <f>SUM(T96:T162)</f>
        <v>102.72099999999999</v>
      </c>
      <c r="AR95" s="210" t="s">
        <v>79</v>
      </c>
      <c r="AT95" s="211" t="s">
        <v>71</v>
      </c>
      <c r="AU95" s="211" t="s">
        <v>79</v>
      </c>
      <c r="AY95" s="210" t="s">
        <v>116</v>
      </c>
      <c r="BK95" s="212">
        <f>SUM(BK96:BK162)</f>
        <v>0</v>
      </c>
    </row>
    <row r="96" s="1" customFormat="1" ht="36" customHeight="1">
      <c r="B96" s="38"/>
      <c r="C96" s="215" t="s">
        <v>79</v>
      </c>
      <c r="D96" s="215" t="s">
        <v>118</v>
      </c>
      <c r="E96" s="216" t="s">
        <v>119</v>
      </c>
      <c r="F96" s="217" t="s">
        <v>120</v>
      </c>
      <c r="G96" s="218" t="s">
        <v>121</v>
      </c>
      <c r="H96" s="219">
        <v>31</v>
      </c>
      <c r="I96" s="220"/>
      <c r="J96" s="221">
        <f>ROUND(I96*H96,2)</f>
        <v>0</v>
      </c>
      <c r="K96" s="217" t="s">
        <v>122</v>
      </c>
      <c r="L96" s="43"/>
      <c r="M96" s="222" t="s">
        <v>19</v>
      </c>
      <c r="N96" s="223" t="s">
        <v>43</v>
      </c>
      <c r="O96" s="83"/>
      <c r="P96" s="224">
        <f>O96*H96</f>
        <v>0</v>
      </c>
      <c r="Q96" s="224">
        <v>0</v>
      </c>
      <c r="R96" s="224">
        <f>Q96*H96</f>
        <v>0</v>
      </c>
      <c r="S96" s="224">
        <v>0.255</v>
      </c>
      <c r="T96" s="225">
        <f>S96*H96</f>
        <v>7.9050000000000002</v>
      </c>
      <c r="AR96" s="226" t="s">
        <v>123</v>
      </c>
      <c r="AT96" s="226" t="s">
        <v>118</v>
      </c>
      <c r="AU96" s="226" t="s">
        <v>81</v>
      </c>
      <c r="AY96" s="17" t="s">
        <v>116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79</v>
      </c>
      <c r="BK96" s="227">
        <f>ROUND(I96*H96,2)</f>
        <v>0</v>
      </c>
      <c r="BL96" s="17" t="s">
        <v>123</v>
      </c>
      <c r="BM96" s="226" t="s">
        <v>124</v>
      </c>
    </row>
    <row r="97" s="1" customFormat="1">
      <c r="B97" s="38"/>
      <c r="C97" s="39"/>
      <c r="D97" s="228" t="s">
        <v>125</v>
      </c>
      <c r="E97" s="39"/>
      <c r="F97" s="229" t="s">
        <v>126</v>
      </c>
      <c r="G97" s="39"/>
      <c r="H97" s="39"/>
      <c r="I97" s="141"/>
      <c r="J97" s="39"/>
      <c r="K97" s="39"/>
      <c r="L97" s="43"/>
      <c r="M97" s="230"/>
      <c r="N97" s="83"/>
      <c r="O97" s="83"/>
      <c r="P97" s="83"/>
      <c r="Q97" s="83"/>
      <c r="R97" s="83"/>
      <c r="S97" s="83"/>
      <c r="T97" s="84"/>
      <c r="AT97" s="17" t="s">
        <v>125</v>
      </c>
      <c r="AU97" s="17" t="s">
        <v>81</v>
      </c>
    </row>
    <row r="98" s="12" customFormat="1">
      <c r="B98" s="231"/>
      <c r="C98" s="232"/>
      <c r="D98" s="228" t="s">
        <v>127</v>
      </c>
      <c r="E98" s="233" t="s">
        <v>19</v>
      </c>
      <c r="F98" s="234" t="s">
        <v>128</v>
      </c>
      <c r="G98" s="232"/>
      <c r="H98" s="235">
        <v>30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127</v>
      </c>
      <c r="AU98" s="241" t="s">
        <v>81</v>
      </c>
      <c r="AV98" s="12" t="s">
        <v>81</v>
      </c>
      <c r="AW98" s="12" t="s">
        <v>33</v>
      </c>
      <c r="AX98" s="12" t="s">
        <v>72</v>
      </c>
      <c r="AY98" s="241" t="s">
        <v>116</v>
      </c>
    </row>
    <row r="99" s="12" customFormat="1">
      <c r="B99" s="231"/>
      <c r="C99" s="232"/>
      <c r="D99" s="228" t="s">
        <v>127</v>
      </c>
      <c r="E99" s="233" t="s">
        <v>19</v>
      </c>
      <c r="F99" s="234" t="s">
        <v>129</v>
      </c>
      <c r="G99" s="232"/>
      <c r="H99" s="235">
        <v>1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127</v>
      </c>
      <c r="AU99" s="241" t="s">
        <v>81</v>
      </c>
      <c r="AV99" s="12" t="s">
        <v>81</v>
      </c>
      <c r="AW99" s="12" t="s">
        <v>33</v>
      </c>
      <c r="AX99" s="12" t="s">
        <v>72</v>
      </c>
      <c r="AY99" s="241" t="s">
        <v>116</v>
      </c>
    </row>
    <row r="100" s="13" customFormat="1">
      <c r="B100" s="242"/>
      <c r="C100" s="243"/>
      <c r="D100" s="228" t="s">
        <v>127</v>
      </c>
      <c r="E100" s="244" t="s">
        <v>19</v>
      </c>
      <c r="F100" s="245" t="s">
        <v>130</v>
      </c>
      <c r="G100" s="243"/>
      <c r="H100" s="246">
        <v>31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127</v>
      </c>
      <c r="AU100" s="252" t="s">
        <v>81</v>
      </c>
      <c r="AV100" s="13" t="s">
        <v>123</v>
      </c>
      <c r="AW100" s="13" t="s">
        <v>33</v>
      </c>
      <c r="AX100" s="13" t="s">
        <v>79</v>
      </c>
      <c r="AY100" s="252" t="s">
        <v>116</v>
      </c>
    </row>
    <row r="101" s="1" customFormat="1" ht="36" customHeight="1">
      <c r="B101" s="38"/>
      <c r="C101" s="215" t="s">
        <v>81</v>
      </c>
      <c r="D101" s="215" t="s">
        <v>118</v>
      </c>
      <c r="E101" s="216" t="s">
        <v>131</v>
      </c>
      <c r="F101" s="217" t="s">
        <v>132</v>
      </c>
      <c r="G101" s="218" t="s">
        <v>121</v>
      </c>
      <c r="H101" s="219">
        <v>50</v>
      </c>
      <c r="I101" s="220"/>
      <c r="J101" s="221">
        <f>ROUND(I101*H101,2)</f>
        <v>0</v>
      </c>
      <c r="K101" s="217" t="s">
        <v>122</v>
      </c>
      <c r="L101" s="43"/>
      <c r="M101" s="222" t="s">
        <v>19</v>
      </c>
      <c r="N101" s="223" t="s">
        <v>43</v>
      </c>
      <c r="O101" s="83"/>
      <c r="P101" s="224">
        <f>O101*H101</f>
        <v>0</v>
      </c>
      <c r="Q101" s="224">
        <v>0</v>
      </c>
      <c r="R101" s="224">
        <f>Q101*H101</f>
        <v>0</v>
      </c>
      <c r="S101" s="224">
        <v>0.28999999999999998</v>
      </c>
      <c r="T101" s="225">
        <f>S101*H101</f>
        <v>14.499999999999998</v>
      </c>
      <c r="AR101" s="226" t="s">
        <v>123</v>
      </c>
      <c r="AT101" s="226" t="s">
        <v>118</v>
      </c>
      <c r="AU101" s="226" t="s">
        <v>81</v>
      </c>
      <c r="AY101" s="17" t="s">
        <v>116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7" t="s">
        <v>79</v>
      </c>
      <c r="BK101" s="227">
        <f>ROUND(I101*H101,2)</f>
        <v>0</v>
      </c>
      <c r="BL101" s="17" t="s">
        <v>123</v>
      </c>
      <c r="BM101" s="226" t="s">
        <v>133</v>
      </c>
    </row>
    <row r="102" s="1" customFormat="1">
      <c r="B102" s="38"/>
      <c r="C102" s="39"/>
      <c r="D102" s="228" t="s">
        <v>125</v>
      </c>
      <c r="E102" s="39"/>
      <c r="F102" s="229" t="s">
        <v>134</v>
      </c>
      <c r="G102" s="39"/>
      <c r="H102" s="39"/>
      <c r="I102" s="141"/>
      <c r="J102" s="39"/>
      <c r="K102" s="39"/>
      <c r="L102" s="43"/>
      <c r="M102" s="230"/>
      <c r="N102" s="83"/>
      <c r="O102" s="83"/>
      <c r="P102" s="83"/>
      <c r="Q102" s="83"/>
      <c r="R102" s="83"/>
      <c r="S102" s="83"/>
      <c r="T102" s="84"/>
      <c r="AT102" s="17" t="s">
        <v>125</v>
      </c>
      <c r="AU102" s="17" t="s">
        <v>81</v>
      </c>
    </row>
    <row r="103" s="12" customFormat="1">
      <c r="B103" s="231"/>
      <c r="C103" s="232"/>
      <c r="D103" s="228" t="s">
        <v>127</v>
      </c>
      <c r="E103" s="233" t="s">
        <v>19</v>
      </c>
      <c r="F103" s="234" t="s">
        <v>135</v>
      </c>
      <c r="G103" s="232"/>
      <c r="H103" s="235">
        <v>30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AT103" s="241" t="s">
        <v>127</v>
      </c>
      <c r="AU103" s="241" t="s">
        <v>81</v>
      </c>
      <c r="AV103" s="12" t="s">
        <v>81</v>
      </c>
      <c r="AW103" s="12" t="s">
        <v>33</v>
      </c>
      <c r="AX103" s="12" t="s">
        <v>72</v>
      </c>
      <c r="AY103" s="241" t="s">
        <v>116</v>
      </c>
    </row>
    <row r="104" s="12" customFormat="1">
      <c r="B104" s="231"/>
      <c r="C104" s="232"/>
      <c r="D104" s="228" t="s">
        <v>127</v>
      </c>
      <c r="E104" s="233" t="s">
        <v>19</v>
      </c>
      <c r="F104" s="234" t="s">
        <v>136</v>
      </c>
      <c r="G104" s="232"/>
      <c r="H104" s="235">
        <v>20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127</v>
      </c>
      <c r="AU104" s="241" t="s">
        <v>81</v>
      </c>
      <c r="AV104" s="12" t="s">
        <v>81</v>
      </c>
      <c r="AW104" s="12" t="s">
        <v>33</v>
      </c>
      <c r="AX104" s="12" t="s">
        <v>72</v>
      </c>
      <c r="AY104" s="241" t="s">
        <v>116</v>
      </c>
    </row>
    <row r="105" s="13" customFormat="1">
      <c r="B105" s="242"/>
      <c r="C105" s="243"/>
      <c r="D105" s="228" t="s">
        <v>127</v>
      </c>
      <c r="E105" s="244" t="s">
        <v>19</v>
      </c>
      <c r="F105" s="245" t="s">
        <v>130</v>
      </c>
      <c r="G105" s="243"/>
      <c r="H105" s="246">
        <v>50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127</v>
      </c>
      <c r="AU105" s="252" t="s">
        <v>81</v>
      </c>
      <c r="AV105" s="13" t="s">
        <v>123</v>
      </c>
      <c r="AW105" s="13" t="s">
        <v>33</v>
      </c>
      <c r="AX105" s="13" t="s">
        <v>79</v>
      </c>
      <c r="AY105" s="252" t="s">
        <v>116</v>
      </c>
    </row>
    <row r="106" s="1" customFormat="1" ht="24" customHeight="1">
      <c r="B106" s="38"/>
      <c r="C106" s="215" t="s">
        <v>137</v>
      </c>
      <c r="D106" s="215" t="s">
        <v>118</v>
      </c>
      <c r="E106" s="216" t="s">
        <v>138</v>
      </c>
      <c r="F106" s="217" t="s">
        <v>139</v>
      </c>
      <c r="G106" s="218" t="s">
        <v>121</v>
      </c>
      <c r="H106" s="219">
        <v>56</v>
      </c>
      <c r="I106" s="220"/>
      <c r="J106" s="221">
        <f>ROUND(I106*H106,2)</f>
        <v>0</v>
      </c>
      <c r="K106" s="217" t="s">
        <v>122</v>
      </c>
      <c r="L106" s="43"/>
      <c r="M106" s="222" t="s">
        <v>19</v>
      </c>
      <c r="N106" s="223" t="s">
        <v>43</v>
      </c>
      <c r="O106" s="83"/>
      <c r="P106" s="224">
        <f>O106*H106</f>
        <v>0</v>
      </c>
      <c r="Q106" s="224">
        <v>0</v>
      </c>
      <c r="R106" s="224">
        <f>Q106*H106</f>
        <v>0</v>
      </c>
      <c r="S106" s="224">
        <v>0.22</v>
      </c>
      <c r="T106" s="225">
        <f>S106*H106</f>
        <v>12.32</v>
      </c>
      <c r="AR106" s="226" t="s">
        <v>123</v>
      </c>
      <c r="AT106" s="226" t="s">
        <v>118</v>
      </c>
      <c r="AU106" s="226" t="s">
        <v>81</v>
      </c>
      <c r="AY106" s="17" t="s">
        <v>116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7" t="s">
        <v>79</v>
      </c>
      <c r="BK106" s="227">
        <f>ROUND(I106*H106,2)</f>
        <v>0</v>
      </c>
      <c r="BL106" s="17" t="s">
        <v>123</v>
      </c>
      <c r="BM106" s="226" t="s">
        <v>140</v>
      </c>
    </row>
    <row r="107" s="1" customFormat="1">
      <c r="B107" s="38"/>
      <c r="C107" s="39"/>
      <c r="D107" s="228" t="s">
        <v>125</v>
      </c>
      <c r="E107" s="39"/>
      <c r="F107" s="229" t="s">
        <v>134</v>
      </c>
      <c r="G107" s="39"/>
      <c r="H107" s="39"/>
      <c r="I107" s="141"/>
      <c r="J107" s="39"/>
      <c r="K107" s="39"/>
      <c r="L107" s="43"/>
      <c r="M107" s="230"/>
      <c r="N107" s="83"/>
      <c r="O107" s="83"/>
      <c r="P107" s="83"/>
      <c r="Q107" s="83"/>
      <c r="R107" s="83"/>
      <c r="S107" s="83"/>
      <c r="T107" s="84"/>
      <c r="AT107" s="17" t="s">
        <v>125</v>
      </c>
      <c r="AU107" s="17" t="s">
        <v>81</v>
      </c>
    </row>
    <row r="108" s="12" customFormat="1">
      <c r="B108" s="231"/>
      <c r="C108" s="232"/>
      <c r="D108" s="228" t="s">
        <v>127</v>
      </c>
      <c r="E108" s="233" t="s">
        <v>19</v>
      </c>
      <c r="F108" s="234" t="s">
        <v>141</v>
      </c>
      <c r="G108" s="232"/>
      <c r="H108" s="235">
        <v>56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127</v>
      </c>
      <c r="AU108" s="241" t="s">
        <v>81</v>
      </c>
      <c r="AV108" s="12" t="s">
        <v>81</v>
      </c>
      <c r="AW108" s="12" t="s">
        <v>33</v>
      </c>
      <c r="AX108" s="12" t="s">
        <v>79</v>
      </c>
      <c r="AY108" s="241" t="s">
        <v>116</v>
      </c>
    </row>
    <row r="109" s="1" customFormat="1" ht="24" customHeight="1">
      <c r="B109" s="38"/>
      <c r="C109" s="215" t="s">
        <v>123</v>
      </c>
      <c r="D109" s="215" t="s">
        <v>118</v>
      </c>
      <c r="E109" s="216" t="s">
        <v>142</v>
      </c>
      <c r="F109" s="217" t="s">
        <v>143</v>
      </c>
      <c r="G109" s="218" t="s">
        <v>121</v>
      </c>
      <c r="H109" s="219">
        <v>337</v>
      </c>
      <c r="I109" s="220"/>
      <c r="J109" s="221">
        <f>ROUND(I109*H109,2)</f>
        <v>0</v>
      </c>
      <c r="K109" s="217" t="s">
        <v>122</v>
      </c>
      <c r="L109" s="43"/>
      <c r="M109" s="222" t="s">
        <v>19</v>
      </c>
      <c r="N109" s="223" t="s">
        <v>43</v>
      </c>
      <c r="O109" s="83"/>
      <c r="P109" s="224">
        <f>O109*H109</f>
        <v>0</v>
      </c>
      <c r="Q109" s="224">
        <v>4.0000000000000003E-05</v>
      </c>
      <c r="R109" s="224">
        <f>Q109*H109</f>
        <v>0.013480000000000001</v>
      </c>
      <c r="S109" s="224">
        <v>0.128</v>
      </c>
      <c r="T109" s="225">
        <f>S109*H109</f>
        <v>43.136000000000003</v>
      </c>
      <c r="AR109" s="226" t="s">
        <v>123</v>
      </c>
      <c r="AT109" s="226" t="s">
        <v>118</v>
      </c>
      <c r="AU109" s="226" t="s">
        <v>81</v>
      </c>
      <c r="AY109" s="17" t="s">
        <v>116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7" t="s">
        <v>79</v>
      </c>
      <c r="BK109" s="227">
        <f>ROUND(I109*H109,2)</f>
        <v>0</v>
      </c>
      <c r="BL109" s="17" t="s">
        <v>123</v>
      </c>
      <c r="BM109" s="226" t="s">
        <v>144</v>
      </c>
    </row>
    <row r="110" s="1" customFormat="1">
      <c r="B110" s="38"/>
      <c r="C110" s="39"/>
      <c r="D110" s="228" t="s">
        <v>125</v>
      </c>
      <c r="E110" s="39"/>
      <c r="F110" s="229" t="s">
        <v>145</v>
      </c>
      <c r="G110" s="39"/>
      <c r="H110" s="39"/>
      <c r="I110" s="141"/>
      <c r="J110" s="39"/>
      <c r="K110" s="39"/>
      <c r="L110" s="43"/>
      <c r="M110" s="230"/>
      <c r="N110" s="83"/>
      <c r="O110" s="83"/>
      <c r="P110" s="83"/>
      <c r="Q110" s="83"/>
      <c r="R110" s="83"/>
      <c r="S110" s="83"/>
      <c r="T110" s="84"/>
      <c r="AT110" s="17" t="s">
        <v>125</v>
      </c>
      <c r="AU110" s="17" t="s">
        <v>81</v>
      </c>
    </row>
    <row r="111" s="12" customFormat="1">
      <c r="B111" s="231"/>
      <c r="C111" s="232"/>
      <c r="D111" s="228" t="s">
        <v>127</v>
      </c>
      <c r="E111" s="233" t="s">
        <v>19</v>
      </c>
      <c r="F111" s="234" t="s">
        <v>146</v>
      </c>
      <c r="G111" s="232"/>
      <c r="H111" s="235">
        <v>337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127</v>
      </c>
      <c r="AU111" s="241" t="s">
        <v>81</v>
      </c>
      <c r="AV111" s="12" t="s">
        <v>81</v>
      </c>
      <c r="AW111" s="12" t="s">
        <v>33</v>
      </c>
      <c r="AX111" s="12" t="s">
        <v>79</v>
      </c>
      <c r="AY111" s="241" t="s">
        <v>116</v>
      </c>
    </row>
    <row r="112" s="1" customFormat="1" ht="24" customHeight="1">
      <c r="B112" s="38"/>
      <c r="C112" s="215" t="s">
        <v>147</v>
      </c>
      <c r="D112" s="215" t="s">
        <v>118</v>
      </c>
      <c r="E112" s="216" t="s">
        <v>148</v>
      </c>
      <c r="F112" s="217" t="s">
        <v>149</v>
      </c>
      <c r="G112" s="218" t="s">
        <v>150</v>
      </c>
      <c r="H112" s="219">
        <v>120</v>
      </c>
      <c r="I112" s="220"/>
      <c r="J112" s="221">
        <f>ROUND(I112*H112,2)</f>
        <v>0</v>
      </c>
      <c r="K112" s="217" t="s">
        <v>122</v>
      </c>
      <c r="L112" s="43"/>
      <c r="M112" s="222" t="s">
        <v>19</v>
      </c>
      <c r="N112" s="223" t="s">
        <v>43</v>
      </c>
      <c r="O112" s="83"/>
      <c r="P112" s="224">
        <f>O112*H112</f>
        <v>0</v>
      </c>
      <c r="Q112" s="224">
        <v>0</v>
      </c>
      <c r="R112" s="224">
        <f>Q112*H112</f>
        <v>0</v>
      </c>
      <c r="S112" s="224">
        <v>0.20499999999999999</v>
      </c>
      <c r="T112" s="225">
        <f>S112*H112</f>
        <v>24.599999999999998</v>
      </c>
      <c r="AR112" s="226" t="s">
        <v>123</v>
      </c>
      <c r="AT112" s="226" t="s">
        <v>118</v>
      </c>
      <c r="AU112" s="226" t="s">
        <v>81</v>
      </c>
      <c r="AY112" s="17" t="s">
        <v>116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7" t="s">
        <v>79</v>
      </c>
      <c r="BK112" s="227">
        <f>ROUND(I112*H112,2)</f>
        <v>0</v>
      </c>
      <c r="BL112" s="17" t="s">
        <v>123</v>
      </c>
      <c r="BM112" s="226" t="s">
        <v>151</v>
      </c>
    </row>
    <row r="113" s="1" customFormat="1">
      <c r="B113" s="38"/>
      <c r="C113" s="39"/>
      <c r="D113" s="228" t="s">
        <v>125</v>
      </c>
      <c r="E113" s="39"/>
      <c r="F113" s="229" t="s">
        <v>152</v>
      </c>
      <c r="G113" s="39"/>
      <c r="H113" s="39"/>
      <c r="I113" s="141"/>
      <c r="J113" s="39"/>
      <c r="K113" s="39"/>
      <c r="L113" s="43"/>
      <c r="M113" s="230"/>
      <c r="N113" s="83"/>
      <c r="O113" s="83"/>
      <c r="P113" s="83"/>
      <c r="Q113" s="83"/>
      <c r="R113" s="83"/>
      <c r="S113" s="83"/>
      <c r="T113" s="84"/>
      <c r="AT113" s="17" t="s">
        <v>125</v>
      </c>
      <c r="AU113" s="17" t="s">
        <v>81</v>
      </c>
    </row>
    <row r="114" s="1" customFormat="1">
      <c r="B114" s="38"/>
      <c r="C114" s="39"/>
      <c r="D114" s="228" t="s">
        <v>153</v>
      </c>
      <c r="E114" s="39"/>
      <c r="F114" s="229" t="s">
        <v>154</v>
      </c>
      <c r="G114" s="39"/>
      <c r="H114" s="39"/>
      <c r="I114" s="141"/>
      <c r="J114" s="39"/>
      <c r="K114" s="39"/>
      <c r="L114" s="43"/>
      <c r="M114" s="230"/>
      <c r="N114" s="83"/>
      <c r="O114" s="83"/>
      <c r="P114" s="83"/>
      <c r="Q114" s="83"/>
      <c r="R114" s="83"/>
      <c r="S114" s="83"/>
      <c r="T114" s="84"/>
      <c r="AT114" s="17" t="s">
        <v>153</v>
      </c>
      <c r="AU114" s="17" t="s">
        <v>81</v>
      </c>
    </row>
    <row r="115" s="12" customFormat="1">
      <c r="B115" s="231"/>
      <c r="C115" s="232"/>
      <c r="D115" s="228" t="s">
        <v>127</v>
      </c>
      <c r="E115" s="233" t="s">
        <v>19</v>
      </c>
      <c r="F115" s="234" t="s">
        <v>155</v>
      </c>
      <c r="G115" s="232"/>
      <c r="H115" s="235">
        <v>120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127</v>
      </c>
      <c r="AU115" s="241" t="s">
        <v>81</v>
      </c>
      <c r="AV115" s="12" t="s">
        <v>81</v>
      </c>
      <c r="AW115" s="12" t="s">
        <v>33</v>
      </c>
      <c r="AX115" s="12" t="s">
        <v>79</v>
      </c>
      <c r="AY115" s="241" t="s">
        <v>116</v>
      </c>
    </row>
    <row r="116" s="1" customFormat="1" ht="24" customHeight="1">
      <c r="B116" s="38"/>
      <c r="C116" s="215" t="s">
        <v>156</v>
      </c>
      <c r="D116" s="215" t="s">
        <v>118</v>
      </c>
      <c r="E116" s="216" t="s">
        <v>157</v>
      </c>
      <c r="F116" s="217" t="s">
        <v>158</v>
      </c>
      <c r="G116" s="218" t="s">
        <v>150</v>
      </c>
      <c r="H116" s="219">
        <v>6.5</v>
      </c>
      <c r="I116" s="220"/>
      <c r="J116" s="221">
        <f>ROUND(I116*H116,2)</f>
        <v>0</v>
      </c>
      <c r="K116" s="217" t="s">
        <v>122</v>
      </c>
      <c r="L116" s="43"/>
      <c r="M116" s="222" t="s">
        <v>19</v>
      </c>
      <c r="N116" s="223" t="s">
        <v>43</v>
      </c>
      <c r="O116" s="83"/>
      <c r="P116" s="224">
        <f>O116*H116</f>
        <v>0</v>
      </c>
      <c r="Q116" s="224">
        <v>0</v>
      </c>
      <c r="R116" s="224">
        <f>Q116*H116</f>
        <v>0</v>
      </c>
      <c r="S116" s="224">
        <v>0.040000000000000001</v>
      </c>
      <c r="T116" s="225">
        <f>S116*H116</f>
        <v>0.26000000000000001</v>
      </c>
      <c r="AR116" s="226" t="s">
        <v>123</v>
      </c>
      <c r="AT116" s="226" t="s">
        <v>118</v>
      </c>
      <c r="AU116" s="226" t="s">
        <v>81</v>
      </c>
      <c r="AY116" s="17" t="s">
        <v>116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7" t="s">
        <v>79</v>
      </c>
      <c r="BK116" s="227">
        <f>ROUND(I116*H116,2)</f>
        <v>0</v>
      </c>
      <c r="BL116" s="17" t="s">
        <v>123</v>
      </c>
      <c r="BM116" s="226" t="s">
        <v>159</v>
      </c>
    </row>
    <row r="117" s="1" customFormat="1">
      <c r="B117" s="38"/>
      <c r="C117" s="39"/>
      <c r="D117" s="228" t="s">
        <v>125</v>
      </c>
      <c r="E117" s="39"/>
      <c r="F117" s="229" t="s">
        <v>152</v>
      </c>
      <c r="G117" s="39"/>
      <c r="H117" s="39"/>
      <c r="I117" s="141"/>
      <c r="J117" s="39"/>
      <c r="K117" s="39"/>
      <c r="L117" s="43"/>
      <c r="M117" s="230"/>
      <c r="N117" s="83"/>
      <c r="O117" s="83"/>
      <c r="P117" s="83"/>
      <c r="Q117" s="83"/>
      <c r="R117" s="83"/>
      <c r="S117" s="83"/>
      <c r="T117" s="84"/>
      <c r="AT117" s="17" t="s">
        <v>125</v>
      </c>
      <c r="AU117" s="17" t="s">
        <v>81</v>
      </c>
    </row>
    <row r="118" s="12" customFormat="1">
      <c r="B118" s="231"/>
      <c r="C118" s="232"/>
      <c r="D118" s="228" t="s">
        <v>127</v>
      </c>
      <c r="E118" s="233" t="s">
        <v>19</v>
      </c>
      <c r="F118" s="234" t="s">
        <v>160</v>
      </c>
      <c r="G118" s="232"/>
      <c r="H118" s="235">
        <v>6.5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127</v>
      </c>
      <c r="AU118" s="241" t="s">
        <v>81</v>
      </c>
      <c r="AV118" s="12" t="s">
        <v>81</v>
      </c>
      <c r="AW118" s="12" t="s">
        <v>33</v>
      </c>
      <c r="AX118" s="12" t="s">
        <v>79</v>
      </c>
      <c r="AY118" s="241" t="s">
        <v>116</v>
      </c>
    </row>
    <row r="119" s="1" customFormat="1" ht="24" customHeight="1">
      <c r="B119" s="38"/>
      <c r="C119" s="215" t="s">
        <v>161</v>
      </c>
      <c r="D119" s="215" t="s">
        <v>118</v>
      </c>
      <c r="E119" s="216" t="s">
        <v>162</v>
      </c>
      <c r="F119" s="217" t="s">
        <v>163</v>
      </c>
      <c r="G119" s="218" t="s">
        <v>164</v>
      </c>
      <c r="H119" s="219">
        <v>9.6799999999999997</v>
      </c>
      <c r="I119" s="220"/>
      <c r="J119" s="221">
        <f>ROUND(I119*H119,2)</f>
        <v>0</v>
      </c>
      <c r="K119" s="217" t="s">
        <v>122</v>
      </c>
      <c r="L119" s="43"/>
      <c r="M119" s="222" t="s">
        <v>19</v>
      </c>
      <c r="N119" s="223" t="s">
        <v>43</v>
      </c>
      <c r="O119" s="83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AR119" s="226" t="s">
        <v>123</v>
      </c>
      <c r="AT119" s="226" t="s">
        <v>118</v>
      </c>
      <c r="AU119" s="226" t="s">
        <v>81</v>
      </c>
      <c r="AY119" s="17" t="s">
        <v>116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7" t="s">
        <v>79</v>
      </c>
      <c r="BK119" s="227">
        <f>ROUND(I119*H119,2)</f>
        <v>0</v>
      </c>
      <c r="BL119" s="17" t="s">
        <v>123</v>
      </c>
      <c r="BM119" s="226" t="s">
        <v>165</v>
      </c>
    </row>
    <row r="120" s="1" customFormat="1">
      <c r="B120" s="38"/>
      <c r="C120" s="39"/>
      <c r="D120" s="228" t="s">
        <v>125</v>
      </c>
      <c r="E120" s="39"/>
      <c r="F120" s="229" t="s">
        <v>166</v>
      </c>
      <c r="G120" s="39"/>
      <c r="H120" s="39"/>
      <c r="I120" s="141"/>
      <c r="J120" s="39"/>
      <c r="K120" s="39"/>
      <c r="L120" s="43"/>
      <c r="M120" s="230"/>
      <c r="N120" s="83"/>
      <c r="O120" s="83"/>
      <c r="P120" s="83"/>
      <c r="Q120" s="83"/>
      <c r="R120" s="83"/>
      <c r="S120" s="83"/>
      <c r="T120" s="84"/>
      <c r="AT120" s="17" t="s">
        <v>125</v>
      </c>
      <c r="AU120" s="17" t="s">
        <v>81</v>
      </c>
    </row>
    <row r="121" s="12" customFormat="1">
      <c r="B121" s="231"/>
      <c r="C121" s="232"/>
      <c r="D121" s="228" t="s">
        <v>127</v>
      </c>
      <c r="E121" s="233" t="s">
        <v>19</v>
      </c>
      <c r="F121" s="234" t="s">
        <v>167</v>
      </c>
      <c r="G121" s="232"/>
      <c r="H121" s="235">
        <v>4.4000000000000004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127</v>
      </c>
      <c r="AU121" s="241" t="s">
        <v>81</v>
      </c>
      <c r="AV121" s="12" t="s">
        <v>81</v>
      </c>
      <c r="AW121" s="12" t="s">
        <v>33</v>
      </c>
      <c r="AX121" s="12" t="s">
        <v>72</v>
      </c>
      <c r="AY121" s="241" t="s">
        <v>116</v>
      </c>
    </row>
    <row r="122" s="12" customFormat="1">
      <c r="B122" s="231"/>
      <c r="C122" s="232"/>
      <c r="D122" s="228" t="s">
        <v>127</v>
      </c>
      <c r="E122" s="233" t="s">
        <v>19</v>
      </c>
      <c r="F122" s="234" t="s">
        <v>168</v>
      </c>
      <c r="G122" s="232"/>
      <c r="H122" s="235">
        <v>5.2800000000000002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127</v>
      </c>
      <c r="AU122" s="241" t="s">
        <v>81</v>
      </c>
      <c r="AV122" s="12" t="s">
        <v>81</v>
      </c>
      <c r="AW122" s="12" t="s">
        <v>33</v>
      </c>
      <c r="AX122" s="12" t="s">
        <v>72</v>
      </c>
      <c r="AY122" s="241" t="s">
        <v>116</v>
      </c>
    </row>
    <row r="123" s="13" customFormat="1">
      <c r="B123" s="242"/>
      <c r="C123" s="243"/>
      <c r="D123" s="228" t="s">
        <v>127</v>
      </c>
      <c r="E123" s="244" t="s">
        <v>19</v>
      </c>
      <c r="F123" s="245" t="s">
        <v>130</v>
      </c>
      <c r="G123" s="243"/>
      <c r="H123" s="246">
        <v>9.6799999999999997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127</v>
      </c>
      <c r="AU123" s="252" t="s">
        <v>81</v>
      </c>
      <c r="AV123" s="13" t="s">
        <v>123</v>
      </c>
      <c r="AW123" s="13" t="s">
        <v>33</v>
      </c>
      <c r="AX123" s="13" t="s">
        <v>79</v>
      </c>
      <c r="AY123" s="252" t="s">
        <v>116</v>
      </c>
    </row>
    <row r="124" s="1" customFormat="1" ht="24" customHeight="1">
      <c r="B124" s="38"/>
      <c r="C124" s="215" t="s">
        <v>169</v>
      </c>
      <c r="D124" s="215" t="s">
        <v>118</v>
      </c>
      <c r="E124" s="216" t="s">
        <v>170</v>
      </c>
      <c r="F124" s="217" t="s">
        <v>171</v>
      </c>
      <c r="G124" s="218" t="s">
        <v>164</v>
      </c>
      <c r="H124" s="219">
        <v>9.6799999999999997</v>
      </c>
      <c r="I124" s="220"/>
      <c r="J124" s="221">
        <f>ROUND(I124*H124,2)</f>
        <v>0</v>
      </c>
      <c r="K124" s="217" t="s">
        <v>122</v>
      </c>
      <c r="L124" s="43"/>
      <c r="M124" s="222" t="s">
        <v>19</v>
      </c>
      <c r="N124" s="223" t="s">
        <v>43</v>
      </c>
      <c r="O124" s="83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AR124" s="226" t="s">
        <v>123</v>
      </c>
      <c r="AT124" s="226" t="s">
        <v>118</v>
      </c>
      <c r="AU124" s="226" t="s">
        <v>81</v>
      </c>
      <c r="AY124" s="17" t="s">
        <v>116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7" t="s">
        <v>79</v>
      </c>
      <c r="BK124" s="227">
        <f>ROUND(I124*H124,2)</f>
        <v>0</v>
      </c>
      <c r="BL124" s="17" t="s">
        <v>123</v>
      </c>
      <c r="BM124" s="226" t="s">
        <v>172</v>
      </c>
    </row>
    <row r="125" s="1" customFormat="1">
      <c r="B125" s="38"/>
      <c r="C125" s="39"/>
      <c r="D125" s="228" t="s">
        <v>125</v>
      </c>
      <c r="E125" s="39"/>
      <c r="F125" s="229" t="s">
        <v>166</v>
      </c>
      <c r="G125" s="39"/>
      <c r="H125" s="39"/>
      <c r="I125" s="141"/>
      <c r="J125" s="39"/>
      <c r="K125" s="39"/>
      <c r="L125" s="43"/>
      <c r="M125" s="230"/>
      <c r="N125" s="83"/>
      <c r="O125" s="83"/>
      <c r="P125" s="83"/>
      <c r="Q125" s="83"/>
      <c r="R125" s="83"/>
      <c r="S125" s="83"/>
      <c r="T125" s="84"/>
      <c r="AT125" s="17" t="s">
        <v>125</v>
      </c>
      <c r="AU125" s="17" t="s">
        <v>81</v>
      </c>
    </row>
    <row r="126" s="12" customFormat="1">
      <c r="B126" s="231"/>
      <c r="C126" s="232"/>
      <c r="D126" s="228" t="s">
        <v>127</v>
      </c>
      <c r="E126" s="233" t="s">
        <v>19</v>
      </c>
      <c r="F126" s="234" t="s">
        <v>173</v>
      </c>
      <c r="G126" s="232"/>
      <c r="H126" s="235">
        <v>9.6799999999999997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127</v>
      </c>
      <c r="AU126" s="241" t="s">
        <v>81</v>
      </c>
      <c r="AV126" s="12" t="s">
        <v>81</v>
      </c>
      <c r="AW126" s="12" t="s">
        <v>33</v>
      </c>
      <c r="AX126" s="12" t="s">
        <v>79</v>
      </c>
      <c r="AY126" s="241" t="s">
        <v>116</v>
      </c>
    </row>
    <row r="127" s="1" customFormat="1" ht="24" customHeight="1">
      <c r="B127" s="38"/>
      <c r="C127" s="215" t="s">
        <v>174</v>
      </c>
      <c r="D127" s="215" t="s">
        <v>118</v>
      </c>
      <c r="E127" s="216" t="s">
        <v>175</v>
      </c>
      <c r="F127" s="217" t="s">
        <v>176</v>
      </c>
      <c r="G127" s="218" t="s">
        <v>164</v>
      </c>
      <c r="H127" s="219">
        <v>0.90000000000000002</v>
      </c>
      <c r="I127" s="220"/>
      <c r="J127" s="221">
        <f>ROUND(I127*H127,2)</f>
        <v>0</v>
      </c>
      <c r="K127" s="217" t="s">
        <v>122</v>
      </c>
      <c r="L127" s="43"/>
      <c r="M127" s="222" t="s">
        <v>19</v>
      </c>
      <c r="N127" s="223" t="s">
        <v>43</v>
      </c>
      <c r="O127" s="83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AR127" s="226" t="s">
        <v>123</v>
      </c>
      <c r="AT127" s="226" t="s">
        <v>118</v>
      </c>
      <c r="AU127" s="226" t="s">
        <v>81</v>
      </c>
      <c r="AY127" s="17" t="s">
        <v>116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7" t="s">
        <v>79</v>
      </c>
      <c r="BK127" s="227">
        <f>ROUND(I127*H127,2)</f>
        <v>0</v>
      </c>
      <c r="BL127" s="17" t="s">
        <v>123</v>
      </c>
      <c r="BM127" s="226" t="s">
        <v>177</v>
      </c>
    </row>
    <row r="128" s="1" customFormat="1">
      <c r="B128" s="38"/>
      <c r="C128" s="39"/>
      <c r="D128" s="228" t="s">
        <v>125</v>
      </c>
      <c r="E128" s="39"/>
      <c r="F128" s="229" t="s">
        <v>178</v>
      </c>
      <c r="G128" s="39"/>
      <c r="H128" s="39"/>
      <c r="I128" s="141"/>
      <c r="J128" s="39"/>
      <c r="K128" s="39"/>
      <c r="L128" s="43"/>
      <c r="M128" s="230"/>
      <c r="N128" s="83"/>
      <c r="O128" s="83"/>
      <c r="P128" s="83"/>
      <c r="Q128" s="83"/>
      <c r="R128" s="83"/>
      <c r="S128" s="83"/>
      <c r="T128" s="84"/>
      <c r="AT128" s="17" t="s">
        <v>125</v>
      </c>
      <c r="AU128" s="17" t="s">
        <v>81</v>
      </c>
    </row>
    <row r="129" s="12" customFormat="1">
      <c r="B129" s="231"/>
      <c r="C129" s="232"/>
      <c r="D129" s="228" t="s">
        <v>127</v>
      </c>
      <c r="E129" s="233" t="s">
        <v>19</v>
      </c>
      <c r="F129" s="234" t="s">
        <v>179</v>
      </c>
      <c r="G129" s="232"/>
      <c r="H129" s="235">
        <v>0.90000000000000002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127</v>
      </c>
      <c r="AU129" s="241" t="s">
        <v>81</v>
      </c>
      <c r="AV129" s="12" t="s">
        <v>81</v>
      </c>
      <c r="AW129" s="12" t="s">
        <v>33</v>
      </c>
      <c r="AX129" s="12" t="s">
        <v>79</v>
      </c>
      <c r="AY129" s="241" t="s">
        <v>116</v>
      </c>
    </row>
    <row r="130" s="1" customFormat="1" ht="24" customHeight="1">
      <c r="B130" s="38"/>
      <c r="C130" s="215" t="s">
        <v>180</v>
      </c>
      <c r="D130" s="215" t="s">
        <v>118</v>
      </c>
      <c r="E130" s="216" t="s">
        <v>181</v>
      </c>
      <c r="F130" s="217" t="s">
        <v>182</v>
      </c>
      <c r="G130" s="218" t="s">
        <v>164</v>
      </c>
      <c r="H130" s="219">
        <v>0.90000000000000002</v>
      </c>
      <c r="I130" s="220"/>
      <c r="J130" s="221">
        <f>ROUND(I130*H130,2)</f>
        <v>0</v>
      </c>
      <c r="K130" s="217" t="s">
        <v>122</v>
      </c>
      <c r="L130" s="43"/>
      <c r="M130" s="222" t="s">
        <v>19</v>
      </c>
      <c r="N130" s="223" t="s">
        <v>43</v>
      </c>
      <c r="O130" s="83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AR130" s="226" t="s">
        <v>123</v>
      </c>
      <c r="AT130" s="226" t="s">
        <v>118</v>
      </c>
      <c r="AU130" s="226" t="s">
        <v>81</v>
      </c>
      <c r="AY130" s="17" t="s">
        <v>116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7" t="s">
        <v>79</v>
      </c>
      <c r="BK130" s="227">
        <f>ROUND(I130*H130,2)</f>
        <v>0</v>
      </c>
      <c r="BL130" s="17" t="s">
        <v>123</v>
      </c>
      <c r="BM130" s="226" t="s">
        <v>183</v>
      </c>
    </row>
    <row r="131" s="1" customFormat="1">
      <c r="B131" s="38"/>
      <c r="C131" s="39"/>
      <c r="D131" s="228" t="s">
        <v>125</v>
      </c>
      <c r="E131" s="39"/>
      <c r="F131" s="229" t="s">
        <v>178</v>
      </c>
      <c r="G131" s="39"/>
      <c r="H131" s="39"/>
      <c r="I131" s="141"/>
      <c r="J131" s="39"/>
      <c r="K131" s="39"/>
      <c r="L131" s="43"/>
      <c r="M131" s="230"/>
      <c r="N131" s="83"/>
      <c r="O131" s="83"/>
      <c r="P131" s="83"/>
      <c r="Q131" s="83"/>
      <c r="R131" s="83"/>
      <c r="S131" s="83"/>
      <c r="T131" s="84"/>
      <c r="AT131" s="17" t="s">
        <v>125</v>
      </c>
      <c r="AU131" s="17" t="s">
        <v>81</v>
      </c>
    </row>
    <row r="132" s="12" customFormat="1">
      <c r="B132" s="231"/>
      <c r="C132" s="232"/>
      <c r="D132" s="228" t="s">
        <v>127</v>
      </c>
      <c r="E132" s="233" t="s">
        <v>19</v>
      </c>
      <c r="F132" s="234" t="s">
        <v>184</v>
      </c>
      <c r="G132" s="232"/>
      <c r="H132" s="235">
        <v>0.90000000000000002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127</v>
      </c>
      <c r="AU132" s="241" t="s">
        <v>81</v>
      </c>
      <c r="AV132" s="12" t="s">
        <v>81</v>
      </c>
      <c r="AW132" s="12" t="s">
        <v>33</v>
      </c>
      <c r="AX132" s="12" t="s">
        <v>79</v>
      </c>
      <c r="AY132" s="241" t="s">
        <v>116</v>
      </c>
    </row>
    <row r="133" s="1" customFormat="1" ht="24" customHeight="1">
      <c r="B133" s="38"/>
      <c r="C133" s="215" t="s">
        <v>185</v>
      </c>
      <c r="D133" s="215" t="s">
        <v>118</v>
      </c>
      <c r="E133" s="216" t="s">
        <v>186</v>
      </c>
      <c r="F133" s="217" t="s">
        <v>187</v>
      </c>
      <c r="G133" s="218" t="s">
        <v>164</v>
      </c>
      <c r="H133" s="219">
        <v>2.117</v>
      </c>
      <c r="I133" s="220"/>
      <c r="J133" s="221">
        <f>ROUND(I133*H133,2)</f>
        <v>0</v>
      </c>
      <c r="K133" s="217" t="s">
        <v>122</v>
      </c>
      <c r="L133" s="43"/>
      <c r="M133" s="222" t="s">
        <v>19</v>
      </c>
      <c r="N133" s="223" t="s">
        <v>43</v>
      </c>
      <c r="O133" s="83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AR133" s="226" t="s">
        <v>123</v>
      </c>
      <c r="AT133" s="226" t="s">
        <v>118</v>
      </c>
      <c r="AU133" s="226" t="s">
        <v>81</v>
      </c>
      <c r="AY133" s="17" t="s">
        <v>116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7" t="s">
        <v>79</v>
      </c>
      <c r="BK133" s="227">
        <f>ROUND(I133*H133,2)</f>
        <v>0</v>
      </c>
      <c r="BL133" s="17" t="s">
        <v>123</v>
      </c>
      <c r="BM133" s="226" t="s">
        <v>188</v>
      </c>
    </row>
    <row r="134" s="1" customFormat="1">
      <c r="B134" s="38"/>
      <c r="C134" s="39"/>
      <c r="D134" s="228" t="s">
        <v>125</v>
      </c>
      <c r="E134" s="39"/>
      <c r="F134" s="229" t="s">
        <v>189</v>
      </c>
      <c r="G134" s="39"/>
      <c r="H134" s="39"/>
      <c r="I134" s="141"/>
      <c r="J134" s="39"/>
      <c r="K134" s="39"/>
      <c r="L134" s="43"/>
      <c r="M134" s="230"/>
      <c r="N134" s="83"/>
      <c r="O134" s="83"/>
      <c r="P134" s="83"/>
      <c r="Q134" s="83"/>
      <c r="R134" s="83"/>
      <c r="S134" s="83"/>
      <c r="T134" s="84"/>
      <c r="AT134" s="17" t="s">
        <v>125</v>
      </c>
      <c r="AU134" s="17" t="s">
        <v>81</v>
      </c>
    </row>
    <row r="135" s="12" customFormat="1">
      <c r="B135" s="231"/>
      <c r="C135" s="232"/>
      <c r="D135" s="228" t="s">
        <v>127</v>
      </c>
      <c r="E135" s="233" t="s">
        <v>19</v>
      </c>
      <c r="F135" s="234" t="s">
        <v>190</v>
      </c>
      <c r="G135" s="232"/>
      <c r="H135" s="235">
        <v>10.58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127</v>
      </c>
      <c r="AU135" s="241" t="s">
        <v>81</v>
      </c>
      <c r="AV135" s="12" t="s">
        <v>81</v>
      </c>
      <c r="AW135" s="12" t="s">
        <v>33</v>
      </c>
      <c r="AX135" s="12" t="s">
        <v>72</v>
      </c>
      <c r="AY135" s="241" t="s">
        <v>116</v>
      </c>
    </row>
    <row r="136" s="12" customFormat="1">
      <c r="B136" s="231"/>
      <c r="C136" s="232"/>
      <c r="D136" s="228" t="s">
        <v>127</v>
      </c>
      <c r="E136" s="233" t="s">
        <v>19</v>
      </c>
      <c r="F136" s="234" t="s">
        <v>191</v>
      </c>
      <c r="G136" s="232"/>
      <c r="H136" s="235">
        <v>-8.4629999999999992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127</v>
      </c>
      <c r="AU136" s="241" t="s">
        <v>81</v>
      </c>
      <c r="AV136" s="12" t="s">
        <v>81</v>
      </c>
      <c r="AW136" s="12" t="s">
        <v>33</v>
      </c>
      <c r="AX136" s="12" t="s">
        <v>72</v>
      </c>
      <c r="AY136" s="241" t="s">
        <v>116</v>
      </c>
    </row>
    <row r="137" s="13" customFormat="1">
      <c r="B137" s="242"/>
      <c r="C137" s="243"/>
      <c r="D137" s="228" t="s">
        <v>127</v>
      </c>
      <c r="E137" s="244" t="s">
        <v>19</v>
      </c>
      <c r="F137" s="245" t="s">
        <v>130</v>
      </c>
      <c r="G137" s="243"/>
      <c r="H137" s="246">
        <v>2.117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AT137" s="252" t="s">
        <v>127</v>
      </c>
      <c r="AU137" s="252" t="s">
        <v>81</v>
      </c>
      <c r="AV137" s="13" t="s">
        <v>123</v>
      </c>
      <c r="AW137" s="13" t="s">
        <v>33</v>
      </c>
      <c r="AX137" s="13" t="s">
        <v>79</v>
      </c>
      <c r="AY137" s="252" t="s">
        <v>116</v>
      </c>
    </row>
    <row r="138" s="1" customFormat="1" ht="36" customHeight="1">
      <c r="B138" s="38"/>
      <c r="C138" s="215" t="s">
        <v>192</v>
      </c>
      <c r="D138" s="215" t="s">
        <v>118</v>
      </c>
      <c r="E138" s="216" t="s">
        <v>193</v>
      </c>
      <c r="F138" s="217" t="s">
        <v>194</v>
      </c>
      <c r="G138" s="218" t="s">
        <v>164</v>
      </c>
      <c r="H138" s="219">
        <v>8.468</v>
      </c>
      <c r="I138" s="220"/>
      <c r="J138" s="221">
        <f>ROUND(I138*H138,2)</f>
        <v>0</v>
      </c>
      <c r="K138" s="217" t="s">
        <v>122</v>
      </c>
      <c r="L138" s="43"/>
      <c r="M138" s="222" t="s">
        <v>19</v>
      </c>
      <c r="N138" s="223" t="s">
        <v>43</v>
      </c>
      <c r="O138" s="83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AR138" s="226" t="s">
        <v>123</v>
      </c>
      <c r="AT138" s="226" t="s">
        <v>118</v>
      </c>
      <c r="AU138" s="226" t="s">
        <v>81</v>
      </c>
      <c r="AY138" s="17" t="s">
        <v>116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7" t="s">
        <v>79</v>
      </c>
      <c r="BK138" s="227">
        <f>ROUND(I138*H138,2)</f>
        <v>0</v>
      </c>
      <c r="BL138" s="17" t="s">
        <v>123</v>
      </c>
      <c r="BM138" s="226" t="s">
        <v>195</v>
      </c>
    </row>
    <row r="139" s="1" customFormat="1">
      <c r="B139" s="38"/>
      <c r="C139" s="39"/>
      <c r="D139" s="228" t="s">
        <v>125</v>
      </c>
      <c r="E139" s="39"/>
      <c r="F139" s="229" t="s">
        <v>189</v>
      </c>
      <c r="G139" s="39"/>
      <c r="H139" s="39"/>
      <c r="I139" s="141"/>
      <c r="J139" s="39"/>
      <c r="K139" s="39"/>
      <c r="L139" s="43"/>
      <c r="M139" s="230"/>
      <c r="N139" s="83"/>
      <c r="O139" s="83"/>
      <c r="P139" s="83"/>
      <c r="Q139" s="83"/>
      <c r="R139" s="83"/>
      <c r="S139" s="83"/>
      <c r="T139" s="84"/>
      <c r="AT139" s="17" t="s">
        <v>125</v>
      </c>
      <c r="AU139" s="17" t="s">
        <v>81</v>
      </c>
    </row>
    <row r="140" s="12" customFormat="1">
      <c r="B140" s="231"/>
      <c r="C140" s="232"/>
      <c r="D140" s="228" t="s">
        <v>127</v>
      </c>
      <c r="E140" s="233" t="s">
        <v>19</v>
      </c>
      <c r="F140" s="234" t="s">
        <v>196</v>
      </c>
      <c r="G140" s="232"/>
      <c r="H140" s="235">
        <v>8.468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127</v>
      </c>
      <c r="AU140" s="241" t="s">
        <v>81</v>
      </c>
      <c r="AV140" s="12" t="s">
        <v>81</v>
      </c>
      <c r="AW140" s="12" t="s">
        <v>33</v>
      </c>
      <c r="AX140" s="12" t="s">
        <v>79</v>
      </c>
      <c r="AY140" s="241" t="s">
        <v>116</v>
      </c>
    </row>
    <row r="141" s="1" customFormat="1" ht="16.5" customHeight="1">
      <c r="B141" s="38"/>
      <c r="C141" s="215" t="s">
        <v>197</v>
      </c>
      <c r="D141" s="215" t="s">
        <v>118</v>
      </c>
      <c r="E141" s="216" t="s">
        <v>198</v>
      </c>
      <c r="F141" s="217" t="s">
        <v>199</v>
      </c>
      <c r="G141" s="218" t="s">
        <v>164</v>
      </c>
      <c r="H141" s="219">
        <v>2.117</v>
      </c>
      <c r="I141" s="220"/>
      <c r="J141" s="221">
        <f>ROUND(I141*H141,2)</f>
        <v>0</v>
      </c>
      <c r="K141" s="217" t="s">
        <v>122</v>
      </c>
      <c r="L141" s="43"/>
      <c r="M141" s="222" t="s">
        <v>19</v>
      </c>
      <c r="N141" s="223" t="s">
        <v>43</v>
      </c>
      <c r="O141" s="83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AR141" s="226" t="s">
        <v>123</v>
      </c>
      <c r="AT141" s="226" t="s">
        <v>118</v>
      </c>
      <c r="AU141" s="226" t="s">
        <v>81</v>
      </c>
      <c r="AY141" s="17" t="s">
        <v>116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7" t="s">
        <v>79</v>
      </c>
      <c r="BK141" s="227">
        <f>ROUND(I141*H141,2)</f>
        <v>0</v>
      </c>
      <c r="BL141" s="17" t="s">
        <v>123</v>
      </c>
      <c r="BM141" s="226" t="s">
        <v>200</v>
      </c>
    </row>
    <row r="142" s="1" customFormat="1">
      <c r="B142" s="38"/>
      <c r="C142" s="39"/>
      <c r="D142" s="228" t="s">
        <v>125</v>
      </c>
      <c r="E142" s="39"/>
      <c r="F142" s="229" t="s">
        <v>201</v>
      </c>
      <c r="G142" s="39"/>
      <c r="H142" s="39"/>
      <c r="I142" s="141"/>
      <c r="J142" s="39"/>
      <c r="K142" s="39"/>
      <c r="L142" s="43"/>
      <c r="M142" s="230"/>
      <c r="N142" s="83"/>
      <c r="O142" s="83"/>
      <c r="P142" s="83"/>
      <c r="Q142" s="83"/>
      <c r="R142" s="83"/>
      <c r="S142" s="83"/>
      <c r="T142" s="84"/>
      <c r="AT142" s="17" t="s">
        <v>125</v>
      </c>
      <c r="AU142" s="17" t="s">
        <v>81</v>
      </c>
    </row>
    <row r="143" s="12" customFormat="1">
      <c r="B143" s="231"/>
      <c r="C143" s="232"/>
      <c r="D143" s="228" t="s">
        <v>127</v>
      </c>
      <c r="E143" s="233" t="s">
        <v>19</v>
      </c>
      <c r="F143" s="234" t="s">
        <v>202</v>
      </c>
      <c r="G143" s="232"/>
      <c r="H143" s="235">
        <v>2.117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127</v>
      </c>
      <c r="AU143" s="241" t="s">
        <v>81</v>
      </c>
      <c r="AV143" s="12" t="s">
        <v>81</v>
      </c>
      <c r="AW143" s="12" t="s">
        <v>33</v>
      </c>
      <c r="AX143" s="12" t="s">
        <v>79</v>
      </c>
      <c r="AY143" s="241" t="s">
        <v>116</v>
      </c>
    </row>
    <row r="144" s="1" customFormat="1" ht="24" customHeight="1">
      <c r="B144" s="38"/>
      <c r="C144" s="215" t="s">
        <v>203</v>
      </c>
      <c r="D144" s="215" t="s">
        <v>118</v>
      </c>
      <c r="E144" s="216" t="s">
        <v>204</v>
      </c>
      <c r="F144" s="217" t="s">
        <v>205</v>
      </c>
      <c r="G144" s="218" t="s">
        <v>206</v>
      </c>
      <c r="H144" s="219">
        <v>3.8109999999999999</v>
      </c>
      <c r="I144" s="220"/>
      <c r="J144" s="221">
        <f>ROUND(I144*H144,2)</f>
        <v>0</v>
      </c>
      <c r="K144" s="217" t="s">
        <v>122</v>
      </c>
      <c r="L144" s="43"/>
      <c r="M144" s="222" t="s">
        <v>19</v>
      </c>
      <c r="N144" s="223" t="s">
        <v>43</v>
      </c>
      <c r="O144" s="83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AR144" s="226" t="s">
        <v>123</v>
      </c>
      <c r="AT144" s="226" t="s">
        <v>118</v>
      </c>
      <c r="AU144" s="226" t="s">
        <v>81</v>
      </c>
      <c r="AY144" s="17" t="s">
        <v>116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7" t="s">
        <v>79</v>
      </c>
      <c r="BK144" s="227">
        <f>ROUND(I144*H144,2)</f>
        <v>0</v>
      </c>
      <c r="BL144" s="17" t="s">
        <v>123</v>
      </c>
      <c r="BM144" s="226" t="s">
        <v>207</v>
      </c>
    </row>
    <row r="145" s="1" customFormat="1">
      <c r="B145" s="38"/>
      <c r="C145" s="39"/>
      <c r="D145" s="228" t="s">
        <v>125</v>
      </c>
      <c r="E145" s="39"/>
      <c r="F145" s="229" t="s">
        <v>208</v>
      </c>
      <c r="G145" s="39"/>
      <c r="H145" s="39"/>
      <c r="I145" s="141"/>
      <c r="J145" s="39"/>
      <c r="K145" s="39"/>
      <c r="L145" s="43"/>
      <c r="M145" s="230"/>
      <c r="N145" s="83"/>
      <c r="O145" s="83"/>
      <c r="P145" s="83"/>
      <c r="Q145" s="83"/>
      <c r="R145" s="83"/>
      <c r="S145" s="83"/>
      <c r="T145" s="84"/>
      <c r="AT145" s="17" t="s">
        <v>125</v>
      </c>
      <c r="AU145" s="17" t="s">
        <v>81</v>
      </c>
    </row>
    <row r="146" s="12" customFormat="1">
      <c r="B146" s="231"/>
      <c r="C146" s="232"/>
      <c r="D146" s="228" t="s">
        <v>127</v>
      </c>
      <c r="E146" s="233" t="s">
        <v>19</v>
      </c>
      <c r="F146" s="234" t="s">
        <v>209</v>
      </c>
      <c r="G146" s="232"/>
      <c r="H146" s="235">
        <v>3.8109999999999999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127</v>
      </c>
      <c r="AU146" s="241" t="s">
        <v>81</v>
      </c>
      <c r="AV146" s="12" t="s">
        <v>81</v>
      </c>
      <c r="AW146" s="12" t="s">
        <v>33</v>
      </c>
      <c r="AX146" s="12" t="s">
        <v>79</v>
      </c>
      <c r="AY146" s="241" t="s">
        <v>116</v>
      </c>
    </row>
    <row r="147" s="1" customFormat="1" ht="24" customHeight="1">
      <c r="B147" s="38"/>
      <c r="C147" s="215" t="s">
        <v>8</v>
      </c>
      <c r="D147" s="215" t="s">
        <v>118</v>
      </c>
      <c r="E147" s="216" t="s">
        <v>210</v>
      </c>
      <c r="F147" s="217" t="s">
        <v>211</v>
      </c>
      <c r="G147" s="218" t="s">
        <v>164</v>
      </c>
      <c r="H147" s="219">
        <v>8.4629999999999992</v>
      </c>
      <c r="I147" s="220"/>
      <c r="J147" s="221">
        <f>ROUND(I147*H147,2)</f>
        <v>0</v>
      </c>
      <c r="K147" s="217" t="s">
        <v>122</v>
      </c>
      <c r="L147" s="43"/>
      <c r="M147" s="222" t="s">
        <v>19</v>
      </c>
      <c r="N147" s="223" t="s">
        <v>43</v>
      </c>
      <c r="O147" s="83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AR147" s="226" t="s">
        <v>123</v>
      </c>
      <c r="AT147" s="226" t="s">
        <v>118</v>
      </c>
      <c r="AU147" s="226" t="s">
        <v>81</v>
      </c>
      <c r="AY147" s="17" t="s">
        <v>116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7" t="s">
        <v>79</v>
      </c>
      <c r="BK147" s="227">
        <f>ROUND(I147*H147,2)</f>
        <v>0</v>
      </c>
      <c r="BL147" s="17" t="s">
        <v>123</v>
      </c>
      <c r="BM147" s="226" t="s">
        <v>212</v>
      </c>
    </row>
    <row r="148" s="1" customFormat="1">
      <c r="B148" s="38"/>
      <c r="C148" s="39"/>
      <c r="D148" s="228" t="s">
        <v>125</v>
      </c>
      <c r="E148" s="39"/>
      <c r="F148" s="229" t="s">
        <v>213</v>
      </c>
      <c r="G148" s="39"/>
      <c r="H148" s="39"/>
      <c r="I148" s="141"/>
      <c r="J148" s="39"/>
      <c r="K148" s="39"/>
      <c r="L148" s="43"/>
      <c r="M148" s="230"/>
      <c r="N148" s="83"/>
      <c r="O148" s="83"/>
      <c r="P148" s="83"/>
      <c r="Q148" s="83"/>
      <c r="R148" s="83"/>
      <c r="S148" s="83"/>
      <c r="T148" s="84"/>
      <c r="AT148" s="17" t="s">
        <v>125</v>
      </c>
      <c r="AU148" s="17" t="s">
        <v>81</v>
      </c>
    </row>
    <row r="149" s="12" customFormat="1">
      <c r="B149" s="231"/>
      <c r="C149" s="232"/>
      <c r="D149" s="228" t="s">
        <v>127</v>
      </c>
      <c r="E149" s="233" t="s">
        <v>19</v>
      </c>
      <c r="F149" s="234" t="s">
        <v>214</v>
      </c>
      <c r="G149" s="232"/>
      <c r="H149" s="235">
        <v>8.4629999999999992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127</v>
      </c>
      <c r="AU149" s="241" t="s">
        <v>81</v>
      </c>
      <c r="AV149" s="12" t="s">
        <v>81</v>
      </c>
      <c r="AW149" s="12" t="s">
        <v>33</v>
      </c>
      <c r="AX149" s="12" t="s">
        <v>79</v>
      </c>
      <c r="AY149" s="241" t="s">
        <v>116</v>
      </c>
    </row>
    <row r="150" s="1" customFormat="1" ht="24" customHeight="1">
      <c r="B150" s="38"/>
      <c r="C150" s="215" t="s">
        <v>215</v>
      </c>
      <c r="D150" s="215" t="s">
        <v>118</v>
      </c>
      <c r="E150" s="216" t="s">
        <v>216</v>
      </c>
      <c r="F150" s="217" t="s">
        <v>217</v>
      </c>
      <c r="G150" s="218" t="s">
        <v>121</v>
      </c>
      <c r="H150" s="219">
        <v>46</v>
      </c>
      <c r="I150" s="220"/>
      <c r="J150" s="221">
        <f>ROUND(I150*H150,2)</f>
        <v>0</v>
      </c>
      <c r="K150" s="217" t="s">
        <v>122</v>
      </c>
      <c r="L150" s="43"/>
      <c r="M150" s="222" t="s">
        <v>19</v>
      </c>
      <c r="N150" s="223" t="s">
        <v>43</v>
      </c>
      <c r="O150" s="83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AR150" s="226" t="s">
        <v>123</v>
      </c>
      <c r="AT150" s="226" t="s">
        <v>118</v>
      </c>
      <c r="AU150" s="226" t="s">
        <v>81</v>
      </c>
      <c r="AY150" s="17" t="s">
        <v>116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7" t="s">
        <v>79</v>
      </c>
      <c r="BK150" s="227">
        <f>ROUND(I150*H150,2)</f>
        <v>0</v>
      </c>
      <c r="BL150" s="17" t="s">
        <v>123</v>
      </c>
      <c r="BM150" s="226" t="s">
        <v>218</v>
      </c>
    </row>
    <row r="151" s="1" customFormat="1">
      <c r="B151" s="38"/>
      <c r="C151" s="39"/>
      <c r="D151" s="228" t="s">
        <v>125</v>
      </c>
      <c r="E151" s="39"/>
      <c r="F151" s="229" t="s">
        <v>219</v>
      </c>
      <c r="G151" s="39"/>
      <c r="H151" s="39"/>
      <c r="I151" s="141"/>
      <c r="J151" s="39"/>
      <c r="K151" s="39"/>
      <c r="L151" s="43"/>
      <c r="M151" s="230"/>
      <c r="N151" s="83"/>
      <c r="O151" s="83"/>
      <c r="P151" s="83"/>
      <c r="Q151" s="83"/>
      <c r="R151" s="83"/>
      <c r="S151" s="83"/>
      <c r="T151" s="84"/>
      <c r="AT151" s="17" t="s">
        <v>125</v>
      </c>
      <c r="AU151" s="17" t="s">
        <v>81</v>
      </c>
    </row>
    <row r="152" s="12" customFormat="1">
      <c r="B152" s="231"/>
      <c r="C152" s="232"/>
      <c r="D152" s="228" t="s">
        <v>127</v>
      </c>
      <c r="E152" s="233" t="s">
        <v>19</v>
      </c>
      <c r="F152" s="234" t="s">
        <v>220</v>
      </c>
      <c r="G152" s="232"/>
      <c r="H152" s="235">
        <v>46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127</v>
      </c>
      <c r="AU152" s="241" t="s">
        <v>81</v>
      </c>
      <c r="AV152" s="12" t="s">
        <v>81</v>
      </c>
      <c r="AW152" s="12" t="s">
        <v>33</v>
      </c>
      <c r="AX152" s="12" t="s">
        <v>79</v>
      </c>
      <c r="AY152" s="241" t="s">
        <v>116</v>
      </c>
    </row>
    <row r="153" s="1" customFormat="1" ht="16.5" customHeight="1">
      <c r="B153" s="38"/>
      <c r="C153" s="253" t="s">
        <v>221</v>
      </c>
      <c r="D153" s="253" t="s">
        <v>222</v>
      </c>
      <c r="E153" s="254" t="s">
        <v>223</v>
      </c>
      <c r="F153" s="255" t="s">
        <v>224</v>
      </c>
      <c r="G153" s="256" t="s">
        <v>164</v>
      </c>
      <c r="H153" s="257">
        <v>4.5999999999999996</v>
      </c>
      <c r="I153" s="258"/>
      <c r="J153" s="259">
        <f>ROUND(I153*H153,2)</f>
        <v>0</v>
      </c>
      <c r="K153" s="255" t="s">
        <v>122</v>
      </c>
      <c r="L153" s="260"/>
      <c r="M153" s="261" t="s">
        <v>19</v>
      </c>
      <c r="N153" s="262" t="s">
        <v>43</v>
      </c>
      <c r="O153" s="83"/>
      <c r="P153" s="224">
        <f>O153*H153</f>
        <v>0</v>
      </c>
      <c r="Q153" s="224">
        <v>0.20999999999999999</v>
      </c>
      <c r="R153" s="224">
        <f>Q153*H153</f>
        <v>0.96599999999999986</v>
      </c>
      <c r="S153" s="224">
        <v>0</v>
      </c>
      <c r="T153" s="225">
        <f>S153*H153</f>
        <v>0</v>
      </c>
      <c r="AR153" s="226" t="s">
        <v>169</v>
      </c>
      <c r="AT153" s="226" t="s">
        <v>222</v>
      </c>
      <c r="AU153" s="226" t="s">
        <v>81</v>
      </c>
      <c r="AY153" s="17" t="s">
        <v>116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7" t="s">
        <v>79</v>
      </c>
      <c r="BK153" s="227">
        <f>ROUND(I153*H153,2)</f>
        <v>0</v>
      </c>
      <c r="BL153" s="17" t="s">
        <v>123</v>
      </c>
      <c r="BM153" s="226" t="s">
        <v>225</v>
      </c>
    </row>
    <row r="154" s="12" customFormat="1">
      <c r="B154" s="231"/>
      <c r="C154" s="232"/>
      <c r="D154" s="228" t="s">
        <v>127</v>
      </c>
      <c r="E154" s="233" t="s">
        <v>19</v>
      </c>
      <c r="F154" s="234" t="s">
        <v>226</v>
      </c>
      <c r="G154" s="232"/>
      <c r="H154" s="235">
        <v>4.5999999999999996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127</v>
      </c>
      <c r="AU154" s="241" t="s">
        <v>81</v>
      </c>
      <c r="AV154" s="12" t="s">
        <v>81</v>
      </c>
      <c r="AW154" s="12" t="s">
        <v>33</v>
      </c>
      <c r="AX154" s="12" t="s">
        <v>79</v>
      </c>
      <c r="AY154" s="241" t="s">
        <v>116</v>
      </c>
    </row>
    <row r="155" s="1" customFormat="1" ht="24" customHeight="1">
      <c r="B155" s="38"/>
      <c r="C155" s="215" t="s">
        <v>227</v>
      </c>
      <c r="D155" s="215" t="s">
        <v>118</v>
      </c>
      <c r="E155" s="216" t="s">
        <v>228</v>
      </c>
      <c r="F155" s="217" t="s">
        <v>229</v>
      </c>
      <c r="G155" s="218" t="s">
        <v>121</v>
      </c>
      <c r="H155" s="219">
        <v>46</v>
      </c>
      <c r="I155" s="220"/>
      <c r="J155" s="221">
        <f>ROUND(I155*H155,2)</f>
        <v>0</v>
      </c>
      <c r="K155" s="217" t="s">
        <v>122</v>
      </c>
      <c r="L155" s="43"/>
      <c r="M155" s="222" t="s">
        <v>19</v>
      </c>
      <c r="N155" s="223" t="s">
        <v>43</v>
      </c>
      <c r="O155" s="83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AR155" s="226" t="s">
        <v>123</v>
      </c>
      <c r="AT155" s="226" t="s">
        <v>118</v>
      </c>
      <c r="AU155" s="226" t="s">
        <v>81</v>
      </c>
      <c r="AY155" s="17" t="s">
        <v>116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7" t="s">
        <v>79</v>
      </c>
      <c r="BK155" s="227">
        <f>ROUND(I155*H155,2)</f>
        <v>0</v>
      </c>
      <c r="BL155" s="17" t="s">
        <v>123</v>
      </c>
      <c r="BM155" s="226" t="s">
        <v>230</v>
      </c>
    </row>
    <row r="156" s="1" customFormat="1">
      <c r="B156" s="38"/>
      <c r="C156" s="39"/>
      <c r="D156" s="228" t="s">
        <v>125</v>
      </c>
      <c r="E156" s="39"/>
      <c r="F156" s="229" t="s">
        <v>231</v>
      </c>
      <c r="G156" s="39"/>
      <c r="H156" s="39"/>
      <c r="I156" s="141"/>
      <c r="J156" s="39"/>
      <c r="K156" s="39"/>
      <c r="L156" s="43"/>
      <c r="M156" s="230"/>
      <c r="N156" s="83"/>
      <c r="O156" s="83"/>
      <c r="P156" s="83"/>
      <c r="Q156" s="83"/>
      <c r="R156" s="83"/>
      <c r="S156" s="83"/>
      <c r="T156" s="84"/>
      <c r="AT156" s="17" t="s">
        <v>125</v>
      </c>
      <c r="AU156" s="17" t="s">
        <v>81</v>
      </c>
    </row>
    <row r="157" s="12" customFormat="1">
      <c r="B157" s="231"/>
      <c r="C157" s="232"/>
      <c r="D157" s="228" t="s">
        <v>127</v>
      </c>
      <c r="E157" s="233" t="s">
        <v>19</v>
      </c>
      <c r="F157" s="234" t="s">
        <v>220</v>
      </c>
      <c r="G157" s="232"/>
      <c r="H157" s="235">
        <v>46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127</v>
      </c>
      <c r="AU157" s="241" t="s">
        <v>81</v>
      </c>
      <c r="AV157" s="12" t="s">
        <v>81</v>
      </c>
      <c r="AW157" s="12" t="s">
        <v>33</v>
      </c>
      <c r="AX157" s="12" t="s">
        <v>79</v>
      </c>
      <c r="AY157" s="241" t="s">
        <v>116</v>
      </c>
    </row>
    <row r="158" s="1" customFormat="1" ht="16.5" customHeight="1">
      <c r="B158" s="38"/>
      <c r="C158" s="253" t="s">
        <v>232</v>
      </c>
      <c r="D158" s="253" t="s">
        <v>222</v>
      </c>
      <c r="E158" s="254" t="s">
        <v>233</v>
      </c>
      <c r="F158" s="255" t="s">
        <v>234</v>
      </c>
      <c r="G158" s="256" t="s">
        <v>235</v>
      </c>
      <c r="H158" s="257">
        <v>0.34000000000000002</v>
      </c>
      <c r="I158" s="258"/>
      <c r="J158" s="259">
        <f>ROUND(I158*H158,2)</f>
        <v>0</v>
      </c>
      <c r="K158" s="255" t="s">
        <v>122</v>
      </c>
      <c r="L158" s="260"/>
      <c r="M158" s="261" t="s">
        <v>19</v>
      </c>
      <c r="N158" s="262" t="s">
        <v>43</v>
      </c>
      <c r="O158" s="83"/>
      <c r="P158" s="224">
        <f>O158*H158</f>
        <v>0</v>
      </c>
      <c r="Q158" s="224">
        <v>0.001</v>
      </c>
      <c r="R158" s="224">
        <f>Q158*H158</f>
        <v>0.00034000000000000002</v>
      </c>
      <c r="S158" s="224">
        <v>0</v>
      </c>
      <c r="T158" s="225">
        <f>S158*H158</f>
        <v>0</v>
      </c>
      <c r="AR158" s="226" t="s">
        <v>169</v>
      </c>
      <c r="AT158" s="226" t="s">
        <v>222</v>
      </c>
      <c r="AU158" s="226" t="s">
        <v>81</v>
      </c>
      <c r="AY158" s="17" t="s">
        <v>116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7" t="s">
        <v>79</v>
      </c>
      <c r="BK158" s="227">
        <f>ROUND(I158*H158,2)</f>
        <v>0</v>
      </c>
      <c r="BL158" s="17" t="s">
        <v>123</v>
      </c>
      <c r="BM158" s="226" t="s">
        <v>236</v>
      </c>
    </row>
    <row r="159" s="12" customFormat="1">
      <c r="B159" s="231"/>
      <c r="C159" s="232"/>
      <c r="D159" s="228" t="s">
        <v>127</v>
      </c>
      <c r="E159" s="233" t="s">
        <v>19</v>
      </c>
      <c r="F159" s="234" t="s">
        <v>237</v>
      </c>
      <c r="G159" s="232"/>
      <c r="H159" s="235">
        <v>0.34000000000000002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127</v>
      </c>
      <c r="AU159" s="241" t="s">
        <v>81</v>
      </c>
      <c r="AV159" s="12" t="s">
        <v>81</v>
      </c>
      <c r="AW159" s="12" t="s">
        <v>33</v>
      </c>
      <c r="AX159" s="12" t="s">
        <v>79</v>
      </c>
      <c r="AY159" s="241" t="s">
        <v>116</v>
      </c>
    </row>
    <row r="160" s="1" customFormat="1" ht="16.5" customHeight="1">
      <c r="B160" s="38"/>
      <c r="C160" s="215" t="s">
        <v>238</v>
      </c>
      <c r="D160" s="215" t="s">
        <v>118</v>
      </c>
      <c r="E160" s="216" t="s">
        <v>239</v>
      </c>
      <c r="F160" s="217" t="s">
        <v>240</v>
      </c>
      <c r="G160" s="218" t="s">
        <v>121</v>
      </c>
      <c r="H160" s="219">
        <v>121.31999999999999</v>
      </c>
      <c r="I160" s="220"/>
      <c r="J160" s="221">
        <f>ROUND(I160*H160,2)</f>
        <v>0</v>
      </c>
      <c r="K160" s="217" t="s">
        <v>122</v>
      </c>
      <c r="L160" s="43"/>
      <c r="M160" s="222" t="s">
        <v>19</v>
      </c>
      <c r="N160" s="223" t="s">
        <v>43</v>
      </c>
      <c r="O160" s="83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AR160" s="226" t="s">
        <v>123</v>
      </c>
      <c r="AT160" s="226" t="s">
        <v>118</v>
      </c>
      <c r="AU160" s="226" t="s">
        <v>81</v>
      </c>
      <c r="AY160" s="17" t="s">
        <v>116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7" t="s">
        <v>79</v>
      </c>
      <c r="BK160" s="227">
        <f>ROUND(I160*H160,2)</f>
        <v>0</v>
      </c>
      <c r="BL160" s="17" t="s">
        <v>123</v>
      </c>
      <c r="BM160" s="226" t="s">
        <v>241</v>
      </c>
    </row>
    <row r="161" s="1" customFormat="1">
      <c r="B161" s="38"/>
      <c r="C161" s="39"/>
      <c r="D161" s="228" t="s">
        <v>125</v>
      </c>
      <c r="E161" s="39"/>
      <c r="F161" s="229" t="s">
        <v>242</v>
      </c>
      <c r="G161" s="39"/>
      <c r="H161" s="39"/>
      <c r="I161" s="141"/>
      <c r="J161" s="39"/>
      <c r="K161" s="39"/>
      <c r="L161" s="43"/>
      <c r="M161" s="230"/>
      <c r="N161" s="83"/>
      <c r="O161" s="83"/>
      <c r="P161" s="83"/>
      <c r="Q161" s="83"/>
      <c r="R161" s="83"/>
      <c r="S161" s="83"/>
      <c r="T161" s="84"/>
      <c r="AT161" s="17" t="s">
        <v>125</v>
      </c>
      <c r="AU161" s="17" t="s">
        <v>81</v>
      </c>
    </row>
    <row r="162" s="12" customFormat="1">
      <c r="B162" s="231"/>
      <c r="C162" s="232"/>
      <c r="D162" s="228" t="s">
        <v>127</v>
      </c>
      <c r="E162" s="233" t="s">
        <v>19</v>
      </c>
      <c r="F162" s="234" t="s">
        <v>243</v>
      </c>
      <c r="G162" s="232"/>
      <c r="H162" s="235">
        <v>121.31999999999999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127</v>
      </c>
      <c r="AU162" s="241" t="s">
        <v>81</v>
      </c>
      <c r="AV162" s="12" t="s">
        <v>81</v>
      </c>
      <c r="AW162" s="12" t="s">
        <v>33</v>
      </c>
      <c r="AX162" s="12" t="s">
        <v>79</v>
      </c>
      <c r="AY162" s="241" t="s">
        <v>116</v>
      </c>
    </row>
    <row r="163" s="11" customFormat="1" ht="22.8" customHeight="1">
      <c r="B163" s="199"/>
      <c r="C163" s="200"/>
      <c r="D163" s="201" t="s">
        <v>71</v>
      </c>
      <c r="E163" s="213" t="s">
        <v>147</v>
      </c>
      <c r="F163" s="213" t="s">
        <v>244</v>
      </c>
      <c r="G163" s="200"/>
      <c r="H163" s="200"/>
      <c r="I163" s="203"/>
      <c r="J163" s="214">
        <f>BK163</f>
        <v>0</v>
      </c>
      <c r="K163" s="200"/>
      <c r="L163" s="205"/>
      <c r="M163" s="206"/>
      <c r="N163" s="207"/>
      <c r="O163" s="207"/>
      <c r="P163" s="208">
        <f>SUM(P164:P191)</f>
        <v>0</v>
      </c>
      <c r="Q163" s="207"/>
      <c r="R163" s="208">
        <f>SUM(R164:R191)</f>
        <v>13.499350000000002</v>
      </c>
      <c r="S163" s="207"/>
      <c r="T163" s="209">
        <f>SUM(T164:T191)</f>
        <v>0</v>
      </c>
      <c r="AR163" s="210" t="s">
        <v>79</v>
      </c>
      <c r="AT163" s="211" t="s">
        <v>71</v>
      </c>
      <c r="AU163" s="211" t="s">
        <v>79</v>
      </c>
      <c r="AY163" s="210" t="s">
        <v>116</v>
      </c>
      <c r="BK163" s="212">
        <f>SUM(BK164:BK191)</f>
        <v>0</v>
      </c>
    </row>
    <row r="164" s="1" customFormat="1" ht="16.5" customHeight="1">
      <c r="B164" s="38"/>
      <c r="C164" s="215" t="s">
        <v>7</v>
      </c>
      <c r="D164" s="215" t="s">
        <v>118</v>
      </c>
      <c r="E164" s="216" t="s">
        <v>245</v>
      </c>
      <c r="F164" s="217" t="s">
        <v>246</v>
      </c>
      <c r="G164" s="218" t="s">
        <v>121</v>
      </c>
      <c r="H164" s="219">
        <v>60.200000000000003</v>
      </c>
      <c r="I164" s="220"/>
      <c r="J164" s="221">
        <f>ROUND(I164*H164,2)</f>
        <v>0</v>
      </c>
      <c r="K164" s="217" t="s">
        <v>122</v>
      </c>
      <c r="L164" s="43"/>
      <c r="M164" s="222" t="s">
        <v>19</v>
      </c>
      <c r="N164" s="223" t="s">
        <v>43</v>
      </c>
      <c r="O164" s="83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AR164" s="226" t="s">
        <v>123</v>
      </c>
      <c r="AT164" s="226" t="s">
        <v>118</v>
      </c>
      <c r="AU164" s="226" t="s">
        <v>81</v>
      </c>
      <c r="AY164" s="17" t="s">
        <v>116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7" t="s">
        <v>79</v>
      </c>
      <c r="BK164" s="227">
        <f>ROUND(I164*H164,2)</f>
        <v>0</v>
      </c>
      <c r="BL164" s="17" t="s">
        <v>123</v>
      </c>
      <c r="BM164" s="226" t="s">
        <v>247</v>
      </c>
    </row>
    <row r="165" s="12" customFormat="1">
      <c r="B165" s="231"/>
      <c r="C165" s="232"/>
      <c r="D165" s="228" t="s">
        <v>127</v>
      </c>
      <c r="E165" s="233" t="s">
        <v>19</v>
      </c>
      <c r="F165" s="234" t="s">
        <v>248</v>
      </c>
      <c r="G165" s="232"/>
      <c r="H165" s="235">
        <v>60.200000000000003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127</v>
      </c>
      <c r="AU165" s="241" t="s">
        <v>81</v>
      </c>
      <c r="AV165" s="12" t="s">
        <v>81</v>
      </c>
      <c r="AW165" s="12" t="s">
        <v>33</v>
      </c>
      <c r="AX165" s="12" t="s">
        <v>79</v>
      </c>
      <c r="AY165" s="241" t="s">
        <v>116</v>
      </c>
    </row>
    <row r="166" s="1" customFormat="1" ht="24" customHeight="1">
      <c r="B166" s="38"/>
      <c r="C166" s="215" t="s">
        <v>249</v>
      </c>
      <c r="D166" s="215" t="s">
        <v>118</v>
      </c>
      <c r="E166" s="216" t="s">
        <v>250</v>
      </c>
      <c r="F166" s="217" t="s">
        <v>251</v>
      </c>
      <c r="G166" s="218" t="s">
        <v>121</v>
      </c>
      <c r="H166" s="219">
        <v>36</v>
      </c>
      <c r="I166" s="220"/>
      <c r="J166" s="221">
        <f>ROUND(I166*H166,2)</f>
        <v>0</v>
      </c>
      <c r="K166" s="217" t="s">
        <v>19</v>
      </c>
      <c r="L166" s="43"/>
      <c r="M166" s="222" t="s">
        <v>19</v>
      </c>
      <c r="N166" s="223" t="s">
        <v>43</v>
      </c>
      <c r="O166" s="83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AR166" s="226" t="s">
        <v>123</v>
      </c>
      <c r="AT166" s="226" t="s">
        <v>118</v>
      </c>
      <c r="AU166" s="226" t="s">
        <v>81</v>
      </c>
      <c r="AY166" s="17" t="s">
        <v>116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7" t="s">
        <v>79</v>
      </c>
      <c r="BK166" s="227">
        <f>ROUND(I166*H166,2)</f>
        <v>0</v>
      </c>
      <c r="BL166" s="17" t="s">
        <v>123</v>
      </c>
      <c r="BM166" s="226" t="s">
        <v>252</v>
      </c>
    </row>
    <row r="167" s="1" customFormat="1">
      <c r="B167" s="38"/>
      <c r="C167" s="39"/>
      <c r="D167" s="228" t="s">
        <v>125</v>
      </c>
      <c r="E167" s="39"/>
      <c r="F167" s="229" t="s">
        <v>253</v>
      </c>
      <c r="G167" s="39"/>
      <c r="H167" s="39"/>
      <c r="I167" s="141"/>
      <c r="J167" s="39"/>
      <c r="K167" s="39"/>
      <c r="L167" s="43"/>
      <c r="M167" s="230"/>
      <c r="N167" s="83"/>
      <c r="O167" s="83"/>
      <c r="P167" s="83"/>
      <c r="Q167" s="83"/>
      <c r="R167" s="83"/>
      <c r="S167" s="83"/>
      <c r="T167" s="84"/>
      <c r="AT167" s="17" t="s">
        <v>125</v>
      </c>
      <c r="AU167" s="17" t="s">
        <v>81</v>
      </c>
    </row>
    <row r="168" s="12" customFormat="1">
      <c r="B168" s="231"/>
      <c r="C168" s="232"/>
      <c r="D168" s="228" t="s">
        <v>127</v>
      </c>
      <c r="E168" s="233" t="s">
        <v>19</v>
      </c>
      <c r="F168" s="234" t="s">
        <v>254</v>
      </c>
      <c r="G168" s="232"/>
      <c r="H168" s="235">
        <v>36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127</v>
      </c>
      <c r="AU168" s="241" t="s">
        <v>81</v>
      </c>
      <c r="AV168" s="12" t="s">
        <v>81</v>
      </c>
      <c r="AW168" s="12" t="s">
        <v>33</v>
      </c>
      <c r="AX168" s="12" t="s">
        <v>79</v>
      </c>
      <c r="AY168" s="241" t="s">
        <v>116</v>
      </c>
    </row>
    <row r="169" s="1" customFormat="1" ht="16.5" customHeight="1">
      <c r="B169" s="38"/>
      <c r="C169" s="215" t="s">
        <v>255</v>
      </c>
      <c r="D169" s="215" t="s">
        <v>118</v>
      </c>
      <c r="E169" s="216" t="s">
        <v>256</v>
      </c>
      <c r="F169" s="217" t="s">
        <v>257</v>
      </c>
      <c r="G169" s="218" t="s">
        <v>121</v>
      </c>
      <c r="H169" s="219">
        <v>36</v>
      </c>
      <c r="I169" s="220"/>
      <c r="J169" s="221">
        <f>ROUND(I169*H169,2)</f>
        <v>0</v>
      </c>
      <c r="K169" s="217" t="s">
        <v>122</v>
      </c>
      <c r="L169" s="43"/>
      <c r="M169" s="222" t="s">
        <v>19</v>
      </c>
      <c r="N169" s="223" t="s">
        <v>43</v>
      </c>
      <c r="O169" s="83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AR169" s="226" t="s">
        <v>123</v>
      </c>
      <c r="AT169" s="226" t="s">
        <v>118</v>
      </c>
      <c r="AU169" s="226" t="s">
        <v>81</v>
      </c>
      <c r="AY169" s="17" t="s">
        <v>116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7" t="s">
        <v>79</v>
      </c>
      <c r="BK169" s="227">
        <f>ROUND(I169*H169,2)</f>
        <v>0</v>
      </c>
      <c r="BL169" s="17" t="s">
        <v>123</v>
      </c>
      <c r="BM169" s="226" t="s">
        <v>258</v>
      </c>
    </row>
    <row r="170" s="1" customFormat="1">
      <c r="B170" s="38"/>
      <c r="C170" s="39"/>
      <c r="D170" s="228" t="s">
        <v>125</v>
      </c>
      <c r="E170" s="39"/>
      <c r="F170" s="229" t="s">
        <v>259</v>
      </c>
      <c r="G170" s="39"/>
      <c r="H170" s="39"/>
      <c r="I170" s="141"/>
      <c r="J170" s="39"/>
      <c r="K170" s="39"/>
      <c r="L170" s="43"/>
      <c r="M170" s="230"/>
      <c r="N170" s="83"/>
      <c r="O170" s="83"/>
      <c r="P170" s="83"/>
      <c r="Q170" s="83"/>
      <c r="R170" s="83"/>
      <c r="S170" s="83"/>
      <c r="T170" s="84"/>
      <c r="AT170" s="17" t="s">
        <v>125</v>
      </c>
      <c r="AU170" s="17" t="s">
        <v>81</v>
      </c>
    </row>
    <row r="171" s="12" customFormat="1">
      <c r="B171" s="231"/>
      <c r="C171" s="232"/>
      <c r="D171" s="228" t="s">
        <v>127</v>
      </c>
      <c r="E171" s="233" t="s">
        <v>19</v>
      </c>
      <c r="F171" s="234" t="s">
        <v>260</v>
      </c>
      <c r="G171" s="232"/>
      <c r="H171" s="235">
        <v>36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127</v>
      </c>
      <c r="AU171" s="241" t="s">
        <v>81</v>
      </c>
      <c r="AV171" s="12" t="s">
        <v>81</v>
      </c>
      <c r="AW171" s="12" t="s">
        <v>33</v>
      </c>
      <c r="AX171" s="12" t="s">
        <v>79</v>
      </c>
      <c r="AY171" s="241" t="s">
        <v>116</v>
      </c>
    </row>
    <row r="172" s="1" customFormat="1" ht="16.5" customHeight="1">
      <c r="B172" s="38"/>
      <c r="C172" s="215" t="s">
        <v>261</v>
      </c>
      <c r="D172" s="215" t="s">
        <v>118</v>
      </c>
      <c r="E172" s="216" t="s">
        <v>262</v>
      </c>
      <c r="F172" s="217" t="s">
        <v>263</v>
      </c>
      <c r="G172" s="218" t="s">
        <v>121</v>
      </c>
      <c r="H172" s="219">
        <v>317</v>
      </c>
      <c r="I172" s="220"/>
      <c r="J172" s="221">
        <f>ROUND(I172*H172,2)</f>
        <v>0</v>
      </c>
      <c r="K172" s="217" t="s">
        <v>122</v>
      </c>
      <c r="L172" s="43"/>
      <c r="M172" s="222" t="s">
        <v>19</v>
      </c>
      <c r="N172" s="223" t="s">
        <v>43</v>
      </c>
      <c r="O172" s="83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AR172" s="226" t="s">
        <v>123</v>
      </c>
      <c r="AT172" s="226" t="s">
        <v>118</v>
      </c>
      <c r="AU172" s="226" t="s">
        <v>81</v>
      </c>
      <c r="AY172" s="17" t="s">
        <v>116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7" t="s">
        <v>79</v>
      </c>
      <c r="BK172" s="227">
        <f>ROUND(I172*H172,2)</f>
        <v>0</v>
      </c>
      <c r="BL172" s="17" t="s">
        <v>123</v>
      </c>
      <c r="BM172" s="226" t="s">
        <v>264</v>
      </c>
    </row>
    <row r="173" s="12" customFormat="1">
      <c r="B173" s="231"/>
      <c r="C173" s="232"/>
      <c r="D173" s="228" t="s">
        <v>127</v>
      </c>
      <c r="E173" s="233" t="s">
        <v>19</v>
      </c>
      <c r="F173" s="234" t="s">
        <v>265</v>
      </c>
      <c r="G173" s="232"/>
      <c r="H173" s="235">
        <v>317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127</v>
      </c>
      <c r="AU173" s="241" t="s">
        <v>81</v>
      </c>
      <c r="AV173" s="12" t="s">
        <v>81</v>
      </c>
      <c r="AW173" s="12" t="s">
        <v>33</v>
      </c>
      <c r="AX173" s="12" t="s">
        <v>79</v>
      </c>
      <c r="AY173" s="241" t="s">
        <v>116</v>
      </c>
    </row>
    <row r="174" s="1" customFormat="1" ht="24" customHeight="1">
      <c r="B174" s="38"/>
      <c r="C174" s="215" t="s">
        <v>266</v>
      </c>
      <c r="D174" s="215" t="s">
        <v>118</v>
      </c>
      <c r="E174" s="216" t="s">
        <v>267</v>
      </c>
      <c r="F174" s="217" t="s">
        <v>268</v>
      </c>
      <c r="G174" s="218" t="s">
        <v>121</v>
      </c>
      <c r="H174" s="219">
        <v>317</v>
      </c>
      <c r="I174" s="220"/>
      <c r="J174" s="221">
        <f>ROUND(I174*H174,2)</f>
        <v>0</v>
      </c>
      <c r="K174" s="217" t="s">
        <v>122</v>
      </c>
      <c r="L174" s="43"/>
      <c r="M174" s="222" t="s">
        <v>19</v>
      </c>
      <c r="N174" s="223" t="s">
        <v>43</v>
      </c>
      <c r="O174" s="83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AR174" s="226" t="s">
        <v>123</v>
      </c>
      <c r="AT174" s="226" t="s">
        <v>118</v>
      </c>
      <c r="AU174" s="226" t="s">
        <v>81</v>
      </c>
      <c r="AY174" s="17" t="s">
        <v>116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7" t="s">
        <v>79</v>
      </c>
      <c r="BK174" s="227">
        <f>ROUND(I174*H174,2)</f>
        <v>0</v>
      </c>
      <c r="BL174" s="17" t="s">
        <v>123</v>
      </c>
      <c r="BM174" s="226" t="s">
        <v>269</v>
      </c>
    </row>
    <row r="175" s="1" customFormat="1">
      <c r="B175" s="38"/>
      <c r="C175" s="39"/>
      <c r="D175" s="228" t="s">
        <v>125</v>
      </c>
      <c r="E175" s="39"/>
      <c r="F175" s="229" t="s">
        <v>270</v>
      </c>
      <c r="G175" s="39"/>
      <c r="H175" s="39"/>
      <c r="I175" s="141"/>
      <c r="J175" s="39"/>
      <c r="K175" s="39"/>
      <c r="L175" s="43"/>
      <c r="M175" s="230"/>
      <c r="N175" s="83"/>
      <c r="O175" s="83"/>
      <c r="P175" s="83"/>
      <c r="Q175" s="83"/>
      <c r="R175" s="83"/>
      <c r="S175" s="83"/>
      <c r="T175" s="84"/>
      <c r="AT175" s="17" t="s">
        <v>125</v>
      </c>
      <c r="AU175" s="17" t="s">
        <v>81</v>
      </c>
    </row>
    <row r="176" s="12" customFormat="1">
      <c r="B176" s="231"/>
      <c r="C176" s="232"/>
      <c r="D176" s="228" t="s">
        <v>127</v>
      </c>
      <c r="E176" s="233" t="s">
        <v>19</v>
      </c>
      <c r="F176" s="234" t="s">
        <v>265</v>
      </c>
      <c r="G176" s="232"/>
      <c r="H176" s="235">
        <v>317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127</v>
      </c>
      <c r="AU176" s="241" t="s">
        <v>81</v>
      </c>
      <c r="AV176" s="12" t="s">
        <v>81</v>
      </c>
      <c r="AW176" s="12" t="s">
        <v>33</v>
      </c>
      <c r="AX176" s="12" t="s">
        <v>79</v>
      </c>
      <c r="AY176" s="241" t="s">
        <v>116</v>
      </c>
    </row>
    <row r="177" s="1" customFormat="1" ht="36" customHeight="1">
      <c r="B177" s="38"/>
      <c r="C177" s="215" t="s">
        <v>271</v>
      </c>
      <c r="D177" s="215" t="s">
        <v>118</v>
      </c>
      <c r="E177" s="216" t="s">
        <v>272</v>
      </c>
      <c r="F177" s="217" t="s">
        <v>273</v>
      </c>
      <c r="G177" s="218" t="s">
        <v>121</v>
      </c>
      <c r="H177" s="219">
        <v>60.200000000000003</v>
      </c>
      <c r="I177" s="220"/>
      <c r="J177" s="221">
        <f>ROUND(I177*H177,2)</f>
        <v>0</v>
      </c>
      <c r="K177" s="217" t="s">
        <v>122</v>
      </c>
      <c r="L177" s="43"/>
      <c r="M177" s="222" t="s">
        <v>19</v>
      </c>
      <c r="N177" s="223" t="s">
        <v>43</v>
      </c>
      <c r="O177" s="83"/>
      <c r="P177" s="224">
        <f>O177*H177</f>
        <v>0</v>
      </c>
      <c r="Q177" s="224">
        <v>0.084250000000000005</v>
      </c>
      <c r="R177" s="224">
        <f>Q177*H177</f>
        <v>5.0718500000000004</v>
      </c>
      <c r="S177" s="224">
        <v>0</v>
      </c>
      <c r="T177" s="225">
        <f>S177*H177</f>
        <v>0</v>
      </c>
      <c r="AR177" s="226" t="s">
        <v>123</v>
      </c>
      <c r="AT177" s="226" t="s">
        <v>118</v>
      </c>
      <c r="AU177" s="226" t="s">
        <v>81</v>
      </c>
      <c r="AY177" s="17" t="s">
        <v>116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7" t="s">
        <v>79</v>
      </c>
      <c r="BK177" s="227">
        <f>ROUND(I177*H177,2)</f>
        <v>0</v>
      </c>
      <c r="BL177" s="17" t="s">
        <v>123</v>
      </c>
      <c r="BM177" s="226" t="s">
        <v>274</v>
      </c>
    </row>
    <row r="178" s="1" customFormat="1">
      <c r="B178" s="38"/>
      <c r="C178" s="39"/>
      <c r="D178" s="228" t="s">
        <v>125</v>
      </c>
      <c r="E178" s="39"/>
      <c r="F178" s="229" t="s">
        <v>275</v>
      </c>
      <c r="G178" s="39"/>
      <c r="H178" s="39"/>
      <c r="I178" s="141"/>
      <c r="J178" s="39"/>
      <c r="K178" s="39"/>
      <c r="L178" s="43"/>
      <c r="M178" s="230"/>
      <c r="N178" s="83"/>
      <c r="O178" s="83"/>
      <c r="P178" s="83"/>
      <c r="Q178" s="83"/>
      <c r="R178" s="83"/>
      <c r="S178" s="83"/>
      <c r="T178" s="84"/>
      <c r="AT178" s="17" t="s">
        <v>125</v>
      </c>
      <c r="AU178" s="17" t="s">
        <v>81</v>
      </c>
    </row>
    <row r="179" s="12" customFormat="1">
      <c r="B179" s="231"/>
      <c r="C179" s="232"/>
      <c r="D179" s="228" t="s">
        <v>127</v>
      </c>
      <c r="E179" s="233" t="s">
        <v>19</v>
      </c>
      <c r="F179" s="234" t="s">
        <v>276</v>
      </c>
      <c r="G179" s="232"/>
      <c r="H179" s="235">
        <v>60.200000000000003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127</v>
      </c>
      <c r="AU179" s="241" t="s">
        <v>81</v>
      </c>
      <c r="AV179" s="12" t="s">
        <v>81</v>
      </c>
      <c r="AW179" s="12" t="s">
        <v>33</v>
      </c>
      <c r="AX179" s="12" t="s">
        <v>79</v>
      </c>
      <c r="AY179" s="241" t="s">
        <v>116</v>
      </c>
    </row>
    <row r="180" s="1" customFormat="1" ht="16.5" customHeight="1">
      <c r="B180" s="38"/>
      <c r="C180" s="253" t="s">
        <v>277</v>
      </c>
      <c r="D180" s="253" t="s">
        <v>222</v>
      </c>
      <c r="E180" s="254" t="s">
        <v>278</v>
      </c>
      <c r="F180" s="255" t="s">
        <v>279</v>
      </c>
      <c r="G180" s="256" t="s">
        <v>121</v>
      </c>
      <c r="H180" s="257">
        <v>59.299999999999997</v>
      </c>
      <c r="I180" s="258"/>
      <c r="J180" s="259">
        <f>ROUND(I180*H180,2)</f>
        <v>0</v>
      </c>
      <c r="K180" s="255" t="s">
        <v>122</v>
      </c>
      <c r="L180" s="260"/>
      <c r="M180" s="261" t="s">
        <v>19</v>
      </c>
      <c r="N180" s="262" t="s">
        <v>43</v>
      </c>
      <c r="O180" s="83"/>
      <c r="P180" s="224">
        <f>O180*H180</f>
        <v>0</v>
      </c>
      <c r="Q180" s="224">
        <v>0.13100000000000001</v>
      </c>
      <c r="R180" s="224">
        <f>Q180*H180</f>
        <v>7.7683</v>
      </c>
      <c r="S180" s="224">
        <v>0</v>
      </c>
      <c r="T180" s="225">
        <f>S180*H180</f>
        <v>0</v>
      </c>
      <c r="AR180" s="226" t="s">
        <v>169</v>
      </c>
      <c r="AT180" s="226" t="s">
        <v>222</v>
      </c>
      <c r="AU180" s="226" t="s">
        <v>81</v>
      </c>
      <c r="AY180" s="17" t="s">
        <v>116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7" t="s">
        <v>79</v>
      </c>
      <c r="BK180" s="227">
        <f>ROUND(I180*H180,2)</f>
        <v>0</v>
      </c>
      <c r="BL180" s="17" t="s">
        <v>123</v>
      </c>
      <c r="BM180" s="226" t="s">
        <v>280</v>
      </c>
    </row>
    <row r="181" s="12" customFormat="1">
      <c r="B181" s="231"/>
      <c r="C181" s="232"/>
      <c r="D181" s="228" t="s">
        <v>127</v>
      </c>
      <c r="E181" s="233" t="s">
        <v>19</v>
      </c>
      <c r="F181" s="234" t="s">
        <v>281</v>
      </c>
      <c r="G181" s="232"/>
      <c r="H181" s="235">
        <v>59.299999999999997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127</v>
      </c>
      <c r="AU181" s="241" t="s">
        <v>81</v>
      </c>
      <c r="AV181" s="12" t="s">
        <v>81</v>
      </c>
      <c r="AW181" s="12" t="s">
        <v>33</v>
      </c>
      <c r="AX181" s="12" t="s">
        <v>79</v>
      </c>
      <c r="AY181" s="241" t="s">
        <v>116</v>
      </c>
    </row>
    <row r="182" s="1" customFormat="1" ht="16.5" customHeight="1">
      <c r="B182" s="38"/>
      <c r="C182" s="253" t="s">
        <v>282</v>
      </c>
      <c r="D182" s="253" t="s">
        <v>222</v>
      </c>
      <c r="E182" s="254" t="s">
        <v>283</v>
      </c>
      <c r="F182" s="255" t="s">
        <v>284</v>
      </c>
      <c r="G182" s="256" t="s">
        <v>121</v>
      </c>
      <c r="H182" s="257">
        <v>2.2000000000000002</v>
      </c>
      <c r="I182" s="258"/>
      <c r="J182" s="259">
        <f>ROUND(I182*H182,2)</f>
        <v>0</v>
      </c>
      <c r="K182" s="255" t="s">
        <v>122</v>
      </c>
      <c r="L182" s="260"/>
      <c r="M182" s="261" t="s">
        <v>19</v>
      </c>
      <c r="N182" s="262" t="s">
        <v>43</v>
      </c>
      <c r="O182" s="83"/>
      <c r="P182" s="224">
        <f>O182*H182</f>
        <v>0</v>
      </c>
      <c r="Q182" s="224">
        <v>0.13100000000000001</v>
      </c>
      <c r="R182" s="224">
        <f>Q182*H182</f>
        <v>0.28820000000000001</v>
      </c>
      <c r="S182" s="224">
        <v>0</v>
      </c>
      <c r="T182" s="225">
        <f>S182*H182</f>
        <v>0</v>
      </c>
      <c r="AR182" s="226" t="s">
        <v>169</v>
      </c>
      <c r="AT182" s="226" t="s">
        <v>222</v>
      </c>
      <c r="AU182" s="226" t="s">
        <v>81</v>
      </c>
      <c r="AY182" s="17" t="s">
        <v>116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7" t="s">
        <v>79</v>
      </c>
      <c r="BK182" s="227">
        <f>ROUND(I182*H182,2)</f>
        <v>0</v>
      </c>
      <c r="BL182" s="17" t="s">
        <v>123</v>
      </c>
      <c r="BM182" s="226" t="s">
        <v>285</v>
      </c>
    </row>
    <row r="183" s="12" customFormat="1">
      <c r="B183" s="231"/>
      <c r="C183" s="232"/>
      <c r="D183" s="228" t="s">
        <v>127</v>
      </c>
      <c r="E183" s="233" t="s">
        <v>19</v>
      </c>
      <c r="F183" s="234" t="s">
        <v>286</v>
      </c>
      <c r="G183" s="232"/>
      <c r="H183" s="235">
        <v>2.2000000000000002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127</v>
      </c>
      <c r="AU183" s="241" t="s">
        <v>81</v>
      </c>
      <c r="AV183" s="12" t="s">
        <v>81</v>
      </c>
      <c r="AW183" s="12" t="s">
        <v>33</v>
      </c>
      <c r="AX183" s="12" t="s">
        <v>79</v>
      </c>
      <c r="AY183" s="241" t="s">
        <v>116</v>
      </c>
    </row>
    <row r="184" s="1" customFormat="1" ht="36" customHeight="1">
      <c r="B184" s="38"/>
      <c r="C184" s="215" t="s">
        <v>287</v>
      </c>
      <c r="D184" s="215" t="s">
        <v>118</v>
      </c>
      <c r="E184" s="216" t="s">
        <v>288</v>
      </c>
      <c r="F184" s="217" t="s">
        <v>289</v>
      </c>
      <c r="G184" s="218" t="s">
        <v>121</v>
      </c>
      <c r="H184" s="219">
        <v>1</v>
      </c>
      <c r="I184" s="220"/>
      <c r="J184" s="221">
        <f>ROUND(I184*H184,2)</f>
        <v>0</v>
      </c>
      <c r="K184" s="217" t="s">
        <v>122</v>
      </c>
      <c r="L184" s="43"/>
      <c r="M184" s="222" t="s">
        <v>19</v>
      </c>
      <c r="N184" s="223" t="s">
        <v>43</v>
      </c>
      <c r="O184" s="83"/>
      <c r="P184" s="224">
        <f>O184*H184</f>
        <v>0</v>
      </c>
      <c r="Q184" s="224">
        <v>0.10100000000000001</v>
      </c>
      <c r="R184" s="224">
        <f>Q184*H184</f>
        <v>0.10100000000000001</v>
      </c>
      <c r="S184" s="224">
        <v>0</v>
      </c>
      <c r="T184" s="225">
        <f>S184*H184</f>
        <v>0</v>
      </c>
      <c r="AR184" s="226" t="s">
        <v>123</v>
      </c>
      <c r="AT184" s="226" t="s">
        <v>118</v>
      </c>
      <c r="AU184" s="226" t="s">
        <v>81</v>
      </c>
      <c r="AY184" s="17" t="s">
        <v>116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7" t="s">
        <v>79</v>
      </c>
      <c r="BK184" s="227">
        <f>ROUND(I184*H184,2)</f>
        <v>0</v>
      </c>
      <c r="BL184" s="17" t="s">
        <v>123</v>
      </c>
      <c r="BM184" s="226" t="s">
        <v>290</v>
      </c>
    </row>
    <row r="185" s="1" customFormat="1">
      <c r="B185" s="38"/>
      <c r="C185" s="39"/>
      <c r="D185" s="228" t="s">
        <v>125</v>
      </c>
      <c r="E185" s="39"/>
      <c r="F185" s="229" t="s">
        <v>291</v>
      </c>
      <c r="G185" s="39"/>
      <c r="H185" s="39"/>
      <c r="I185" s="141"/>
      <c r="J185" s="39"/>
      <c r="K185" s="39"/>
      <c r="L185" s="43"/>
      <c r="M185" s="230"/>
      <c r="N185" s="83"/>
      <c r="O185" s="83"/>
      <c r="P185" s="83"/>
      <c r="Q185" s="83"/>
      <c r="R185" s="83"/>
      <c r="S185" s="83"/>
      <c r="T185" s="84"/>
      <c r="AT185" s="17" t="s">
        <v>125</v>
      </c>
      <c r="AU185" s="17" t="s">
        <v>81</v>
      </c>
    </row>
    <row r="186" s="12" customFormat="1">
      <c r="B186" s="231"/>
      <c r="C186" s="232"/>
      <c r="D186" s="228" t="s">
        <v>127</v>
      </c>
      <c r="E186" s="233" t="s">
        <v>19</v>
      </c>
      <c r="F186" s="234" t="s">
        <v>292</v>
      </c>
      <c r="G186" s="232"/>
      <c r="H186" s="235">
        <v>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127</v>
      </c>
      <c r="AU186" s="241" t="s">
        <v>81</v>
      </c>
      <c r="AV186" s="12" t="s">
        <v>81</v>
      </c>
      <c r="AW186" s="12" t="s">
        <v>33</v>
      </c>
      <c r="AX186" s="12" t="s">
        <v>79</v>
      </c>
      <c r="AY186" s="241" t="s">
        <v>116</v>
      </c>
    </row>
    <row r="187" s="1" customFormat="1" ht="16.5" customHeight="1">
      <c r="B187" s="38"/>
      <c r="C187" s="215" t="s">
        <v>293</v>
      </c>
      <c r="D187" s="215" t="s">
        <v>118</v>
      </c>
      <c r="E187" s="216" t="s">
        <v>294</v>
      </c>
      <c r="F187" s="217" t="s">
        <v>295</v>
      </c>
      <c r="G187" s="218" t="s">
        <v>150</v>
      </c>
      <c r="H187" s="219">
        <v>75</v>
      </c>
      <c r="I187" s="220"/>
      <c r="J187" s="221">
        <f>ROUND(I187*H187,2)</f>
        <v>0</v>
      </c>
      <c r="K187" s="217" t="s">
        <v>122</v>
      </c>
      <c r="L187" s="43"/>
      <c r="M187" s="222" t="s">
        <v>19</v>
      </c>
      <c r="N187" s="223" t="s">
        <v>43</v>
      </c>
      <c r="O187" s="83"/>
      <c r="P187" s="224">
        <f>O187*H187</f>
        <v>0</v>
      </c>
      <c r="Q187" s="224">
        <v>0.0035999999999999999</v>
      </c>
      <c r="R187" s="224">
        <f>Q187*H187</f>
        <v>0.27000000000000002</v>
      </c>
      <c r="S187" s="224">
        <v>0</v>
      </c>
      <c r="T187" s="225">
        <f>S187*H187</f>
        <v>0</v>
      </c>
      <c r="AR187" s="226" t="s">
        <v>123</v>
      </c>
      <c r="AT187" s="226" t="s">
        <v>118</v>
      </c>
      <c r="AU187" s="226" t="s">
        <v>81</v>
      </c>
      <c r="AY187" s="17" t="s">
        <v>116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7" t="s">
        <v>79</v>
      </c>
      <c r="BK187" s="227">
        <f>ROUND(I187*H187,2)</f>
        <v>0</v>
      </c>
      <c r="BL187" s="17" t="s">
        <v>123</v>
      </c>
      <c r="BM187" s="226" t="s">
        <v>296</v>
      </c>
    </row>
    <row r="188" s="1" customFormat="1">
      <c r="B188" s="38"/>
      <c r="C188" s="39"/>
      <c r="D188" s="228" t="s">
        <v>125</v>
      </c>
      <c r="E188" s="39"/>
      <c r="F188" s="229" t="s">
        <v>297</v>
      </c>
      <c r="G188" s="39"/>
      <c r="H188" s="39"/>
      <c r="I188" s="141"/>
      <c r="J188" s="39"/>
      <c r="K188" s="39"/>
      <c r="L188" s="43"/>
      <c r="M188" s="230"/>
      <c r="N188" s="83"/>
      <c r="O188" s="83"/>
      <c r="P188" s="83"/>
      <c r="Q188" s="83"/>
      <c r="R188" s="83"/>
      <c r="S188" s="83"/>
      <c r="T188" s="84"/>
      <c r="AT188" s="17" t="s">
        <v>125</v>
      </c>
      <c r="AU188" s="17" t="s">
        <v>81</v>
      </c>
    </row>
    <row r="189" s="12" customFormat="1">
      <c r="B189" s="231"/>
      <c r="C189" s="232"/>
      <c r="D189" s="228" t="s">
        <v>127</v>
      </c>
      <c r="E189" s="233" t="s">
        <v>19</v>
      </c>
      <c r="F189" s="234" t="s">
        <v>298</v>
      </c>
      <c r="G189" s="232"/>
      <c r="H189" s="235">
        <v>12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127</v>
      </c>
      <c r="AU189" s="241" t="s">
        <v>81</v>
      </c>
      <c r="AV189" s="12" t="s">
        <v>81</v>
      </c>
      <c r="AW189" s="12" t="s">
        <v>33</v>
      </c>
      <c r="AX189" s="12" t="s">
        <v>72</v>
      </c>
      <c r="AY189" s="241" t="s">
        <v>116</v>
      </c>
    </row>
    <row r="190" s="12" customFormat="1">
      <c r="B190" s="231"/>
      <c r="C190" s="232"/>
      <c r="D190" s="228" t="s">
        <v>127</v>
      </c>
      <c r="E190" s="233" t="s">
        <v>19</v>
      </c>
      <c r="F190" s="234" t="s">
        <v>299</v>
      </c>
      <c r="G190" s="232"/>
      <c r="H190" s="235">
        <v>63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127</v>
      </c>
      <c r="AU190" s="241" t="s">
        <v>81</v>
      </c>
      <c r="AV190" s="12" t="s">
        <v>81</v>
      </c>
      <c r="AW190" s="12" t="s">
        <v>33</v>
      </c>
      <c r="AX190" s="12" t="s">
        <v>72</v>
      </c>
      <c r="AY190" s="241" t="s">
        <v>116</v>
      </c>
    </row>
    <row r="191" s="13" customFormat="1">
      <c r="B191" s="242"/>
      <c r="C191" s="243"/>
      <c r="D191" s="228" t="s">
        <v>127</v>
      </c>
      <c r="E191" s="244" t="s">
        <v>19</v>
      </c>
      <c r="F191" s="245" t="s">
        <v>130</v>
      </c>
      <c r="G191" s="243"/>
      <c r="H191" s="246">
        <v>75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AT191" s="252" t="s">
        <v>127</v>
      </c>
      <c r="AU191" s="252" t="s">
        <v>81</v>
      </c>
      <c r="AV191" s="13" t="s">
        <v>123</v>
      </c>
      <c r="AW191" s="13" t="s">
        <v>33</v>
      </c>
      <c r="AX191" s="13" t="s">
        <v>79</v>
      </c>
      <c r="AY191" s="252" t="s">
        <v>116</v>
      </c>
    </row>
    <row r="192" s="11" customFormat="1" ht="22.8" customHeight="1">
      <c r="B192" s="199"/>
      <c r="C192" s="200"/>
      <c r="D192" s="201" t="s">
        <v>71</v>
      </c>
      <c r="E192" s="213" t="s">
        <v>174</v>
      </c>
      <c r="F192" s="213" t="s">
        <v>300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SUM(P193:P220)</f>
        <v>0</v>
      </c>
      <c r="Q192" s="207"/>
      <c r="R192" s="208">
        <f>SUM(R193:R220)</f>
        <v>36.776350000000001</v>
      </c>
      <c r="S192" s="207"/>
      <c r="T192" s="209">
        <f>SUM(T193:T220)</f>
        <v>6.3399999999999999</v>
      </c>
      <c r="AR192" s="210" t="s">
        <v>79</v>
      </c>
      <c r="AT192" s="211" t="s">
        <v>71</v>
      </c>
      <c r="AU192" s="211" t="s">
        <v>79</v>
      </c>
      <c r="AY192" s="210" t="s">
        <v>116</v>
      </c>
      <c r="BK192" s="212">
        <f>SUM(BK193:BK220)</f>
        <v>0</v>
      </c>
    </row>
    <row r="193" s="1" customFormat="1" ht="24" customHeight="1">
      <c r="B193" s="38"/>
      <c r="C193" s="215" t="s">
        <v>301</v>
      </c>
      <c r="D193" s="215" t="s">
        <v>118</v>
      </c>
      <c r="E193" s="216" t="s">
        <v>302</v>
      </c>
      <c r="F193" s="217" t="s">
        <v>303</v>
      </c>
      <c r="G193" s="218" t="s">
        <v>150</v>
      </c>
      <c r="H193" s="219">
        <v>121</v>
      </c>
      <c r="I193" s="220"/>
      <c r="J193" s="221">
        <f>ROUND(I193*H193,2)</f>
        <v>0</v>
      </c>
      <c r="K193" s="217" t="s">
        <v>122</v>
      </c>
      <c r="L193" s="43"/>
      <c r="M193" s="222" t="s">
        <v>19</v>
      </c>
      <c r="N193" s="223" t="s">
        <v>43</v>
      </c>
      <c r="O193" s="83"/>
      <c r="P193" s="224">
        <f>O193*H193</f>
        <v>0</v>
      </c>
      <c r="Q193" s="224">
        <v>0.15540000000000001</v>
      </c>
      <c r="R193" s="224">
        <f>Q193*H193</f>
        <v>18.8034</v>
      </c>
      <c r="S193" s="224">
        <v>0</v>
      </c>
      <c r="T193" s="225">
        <f>S193*H193</f>
        <v>0</v>
      </c>
      <c r="AR193" s="226" t="s">
        <v>123</v>
      </c>
      <c r="AT193" s="226" t="s">
        <v>118</v>
      </c>
      <c r="AU193" s="226" t="s">
        <v>81</v>
      </c>
      <c r="AY193" s="17" t="s">
        <v>116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7" t="s">
        <v>79</v>
      </c>
      <c r="BK193" s="227">
        <f>ROUND(I193*H193,2)</f>
        <v>0</v>
      </c>
      <c r="BL193" s="17" t="s">
        <v>123</v>
      </c>
      <c r="BM193" s="226" t="s">
        <v>304</v>
      </c>
    </row>
    <row r="194" s="1" customFormat="1">
      <c r="B194" s="38"/>
      <c r="C194" s="39"/>
      <c r="D194" s="228" t="s">
        <v>125</v>
      </c>
      <c r="E194" s="39"/>
      <c r="F194" s="229" t="s">
        <v>305</v>
      </c>
      <c r="G194" s="39"/>
      <c r="H194" s="39"/>
      <c r="I194" s="141"/>
      <c r="J194" s="39"/>
      <c r="K194" s="39"/>
      <c r="L194" s="43"/>
      <c r="M194" s="230"/>
      <c r="N194" s="83"/>
      <c r="O194" s="83"/>
      <c r="P194" s="83"/>
      <c r="Q194" s="83"/>
      <c r="R194" s="83"/>
      <c r="S194" s="83"/>
      <c r="T194" s="84"/>
      <c r="AT194" s="17" t="s">
        <v>125</v>
      </c>
      <c r="AU194" s="17" t="s">
        <v>81</v>
      </c>
    </row>
    <row r="195" s="12" customFormat="1">
      <c r="B195" s="231"/>
      <c r="C195" s="232"/>
      <c r="D195" s="228" t="s">
        <v>127</v>
      </c>
      <c r="E195" s="233" t="s">
        <v>19</v>
      </c>
      <c r="F195" s="234" t="s">
        <v>306</v>
      </c>
      <c r="G195" s="232"/>
      <c r="H195" s="235">
        <v>121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127</v>
      </c>
      <c r="AU195" s="241" t="s">
        <v>81</v>
      </c>
      <c r="AV195" s="12" t="s">
        <v>81</v>
      </c>
      <c r="AW195" s="12" t="s">
        <v>33</v>
      </c>
      <c r="AX195" s="12" t="s">
        <v>79</v>
      </c>
      <c r="AY195" s="241" t="s">
        <v>116</v>
      </c>
    </row>
    <row r="196" s="1" customFormat="1" ht="16.5" customHeight="1">
      <c r="B196" s="38"/>
      <c r="C196" s="253" t="s">
        <v>307</v>
      </c>
      <c r="D196" s="253" t="s">
        <v>222</v>
      </c>
      <c r="E196" s="254" t="s">
        <v>308</v>
      </c>
      <c r="F196" s="255" t="s">
        <v>309</v>
      </c>
      <c r="G196" s="256" t="s">
        <v>150</v>
      </c>
      <c r="H196" s="257">
        <v>123</v>
      </c>
      <c r="I196" s="258"/>
      <c r="J196" s="259">
        <f>ROUND(I196*H196,2)</f>
        <v>0</v>
      </c>
      <c r="K196" s="255" t="s">
        <v>122</v>
      </c>
      <c r="L196" s="260"/>
      <c r="M196" s="261" t="s">
        <v>19</v>
      </c>
      <c r="N196" s="262" t="s">
        <v>43</v>
      </c>
      <c r="O196" s="83"/>
      <c r="P196" s="224">
        <f>O196*H196</f>
        <v>0</v>
      </c>
      <c r="Q196" s="224">
        <v>0.081000000000000003</v>
      </c>
      <c r="R196" s="224">
        <f>Q196*H196</f>
        <v>9.963000000000001</v>
      </c>
      <c r="S196" s="224">
        <v>0</v>
      </c>
      <c r="T196" s="225">
        <f>S196*H196</f>
        <v>0</v>
      </c>
      <c r="AR196" s="226" t="s">
        <v>169</v>
      </c>
      <c r="AT196" s="226" t="s">
        <v>222</v>
      </c>
      <c r="AU196" s="226" t="s">
        <v>81</v>
      </c>
      <c r="AY196" s="17" t="s">
        <v>116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7" t="s">
        <v>79</v>
      </c>
      <c r="BK196" s="227">
        <f>ROUND(I196*H196,2)</f>
        <v>0</v>
      </c>
      <c r="BL196" s="17" t="s">
        <v>123</v>
      </c>
      <c r="BM196" s="226" t="s">
        <v>310</v>
      </c>
    </row>
    <row r="197" s="12" customFormat="1">
      <c r="B197" s="231"/>
      <c r="C197" s="232"/>
      <c r="D197" s="228" t="s">
        <v>127</v>
      </c>
      <c r="E197" s="233" t="s">
        <v>19</v>
      </c>
      <c r="F197" s="234" t="s">
        <v>311</v>
      </c>
      <c r="G197" s="232"/>
      <c r="H197" s="235">
        <v>123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127</v>
      </c>
      <c r="AU197" s="241" t="s">
        <v>81</v>
      </c>
      <c r="AV197" s="12" t="s">
        <v>81</v>
      </c>
      <c r="AW197" s="12" t="s">
        <v>33</v>
      </c>
      <c r="AX197" s="12" t="s">
        <v>79</v>
      </c>
      <c r="AY197" s="241" t="s">
        <v>116</v>
      </c>
    </row>
    <row r="198" s="1" customFormat="1" ht="16.5" customHeight="1">
      <c r="B198" s="38"/>
      <c r="C198" s="253" t="s">
        <v>312</v>
      </c>
      <c r="D198" s="253" t="s">
        <v>222</v>
      </c>
      <c r="E198" s="254" t="s">
        <v>313</v>
      </c>
      <c r="F198" s="255" t="s">
        <v>314</v>
      </c>
      <c r="G198" s="256" t="s">
        <v>150</v>
      </c>
      <c r="H198" s="257">
        <v>1</v>
      </c>
      <c r="I198" s="258"/>
      <c r="J198" s="259">
        <f>ROUND(I198*H198,2)</f>
        <v>0</v>
      </c>
      <c r="K198" s="255" t="s">
        <v>122</v>
      </c>
      <c r="L198" s="260"/>
      <c r="M198" s="261" t="s">
        <v>19</v>
      </c>
      <c r="N198" s="262" t="s">
        <v>43</v>
      </c>
      <c r="O198" s="83"/>
      <c r="P198" s="224">
        <f>O198*H198</f>
        <v>0</v>
      </c>
      <c r="Q198" s="224">
        <v>0.064000000000000001</v>
      </c>
      <c r="R198" s="224">
        <f>Q198*H198</f>
        <v>0.064000000000000001</v>
      </c>
      <c r="S198" s="224">
        <v>0</v>
      </c>
      <c r="T198" s="225">
        <f>S198*H198</f>
        <v>0</v>
      </c>
      <c r="AR198" s="226" t="s">
        <v>169</v>
      </c>
      <c r="AT198" s="226" t="s">
        <v>222</v>
      </c>
      <c r="AU198" s="226" t="s">
        <v>81</v>
      </c>
      <c r="AY198" s="17" t="s">
        <v>116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7" t="s">
        <v>79</v>
      </c>
      <c r="BK198" s="227">
        <f>ROUND(I198*H198,2)</f>
        <v>0</v>
      </c>
      <c r="BL198" s="17" t="s">
        <v>123</v>
      </c>
      <c r="BM198" s="226" t="s">
        <v>315</v>
      </c>
    </row>
    <row r="199" s="12" customFormat="1">
      <c r="B199" s="231"/>
      <c r="C199" s="232"/>
      <c r="D199" s="228" t="s">
        <v>127</v>
      </c>
      <c r="E199" s="233" t="s">
        <v>19</v>
      </c>
      <c r="F199" s="234" t="s">
        <v>316</v>
      </c>
      <c r="G199" s="232"/>
      <c r="H199" s="235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127</v>
      </c>
      <c r="AU199" s="241" t="s">
        <v>81</v>
      </c>
      <c r="AV199" s="12" t="s">
        <v>81</v>
      </c>
      <c r="AW199" s="12" t="s">
        <v>33</v>
      </c>
      <c r="AX199" s="12" t="s">
        <v>79</v>
      </c>
      <c r="AY199" s="241" t="s">
        <v>116</v>
      </c>
    </row>
    <row r="200" s="1" customFormat="1" ht="24" customHeight="1">
      <c r="B200" s="38"/>
      <c r="C200" s="215" t="s">
        <v>317</v>
      </c>
      <c r="D200" s="215" t="s">
        <v>118</v>
      </c>
      <c r="E200" s="216" t="s">
        <v>318</v>
      </c>
      <c r="F200" s="217" t="s">
        <v>319</v>
      </c>
      <c r="G200" s="218" t="s">
        <v>150</v>
      </c>
      <c r="H200" s="219">
        <v>42.100000000000001</v>
      </c>
      <c r="I200" s="220"/>
      <c r="J200" s="221">
        <f>ROUND(I200*H200,2)</f>
        <v>0</v>
      </c>
      <c r="K200" s="217" t="s">
        <v>122</v>
      </c>
      <c r="L200" s="43"/>
      <c r="M200" s="222" t="s">
        <v>19</v>
      </c>
      <c r="N200" s="223" t="s">
        <v>43</v>
      </c>
      <c r="O200" s="83"/>
      <c r="P200" s="224">
        <f>O200*H200</f>
        <v>0</v>
      </c>
      <c r="Q200" s="224">
        <v>0.1295</v>
      </c>
      <c r="R200" s="224">
        <f>Q200*H200</f>
        <v>5.4519500000000001</v>
      </c>
      <c r="S200" s="224">
        <v>0</v>
      </c>
      <c r="T200" s="225">
        <f>S200*H200</f>
        <v>0</v>
      </c>
      <c r="AR200" s="226" t="s">
        <v>123</v>
      </c>
      <c r="AT200" s="226" t="s">
        <v>118</v>
      </c>
      <c r="AU200" s="226" t="s">
        <v>81</v>
      </c>
      <c r="AY200" s="17" t="s">
        <v>116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7" t="s">
        <v>79</v>
      </c>
      <c r="BK200" s="227">
        <f>ROUND(I200*H200,2)</f>
        <v>0</v>
      </c>
      <c r="BL200" s="17" t="s">
        <v>123</v>
      </c>
      <c r="BM200" s="226" t="s">
        <v>320</v>
      </c>
    </row>
    <row r="201" s="1" customFormat="1">
      <c r="B201" s="38"/>
      <c r="C201" s="39"/>
      <c r="D201" s="228" t="s">
        <v>125</v>
      </c>
      <c r="E201" s="39"/>
      <c r="F201" s="229" t="s">
        <v>321</v>
      </c>
      <c r="G201" s="39"/>
      <c r="H201" s="39"/>
      <c r="I201" s="141"/>
      <c r="J201" s="39"/>
      <c r="K201" s="39"/>
      <c r="L201" s="43"/>
      <c r="M201" s="230"/>
      <c r="N201" s="83"/>
      <c r="O201" s="83"/>
      <c r="P201" s="83"/>
      <c r="Q201" s="83"/>
      <c r="R201" s="83"/>
      <c r="S201" s="83"/>
      <c r="T201" s="84"/>
      <c r="AT201" s="17" t="s">
        <v>125</v>
      </c>
      <c r="AU201" s="17" t="s">
        <v>81</v>
      </c>
    </row>
    <row r="202" s="12" customFormat="1">
      <c r="B202" s="231"/>
      <c r="C202" s="232"/>
      <c r="D202" s="228" t="s">
        <v>127</v>
      </c>
      <c r="E202" s="233" t="s">
        <v>19</v>
      </c>
      <c r="F202" s="234" t="s">
        <v>322</v>
      </c>
      <c r="G202" s="232"/>
      <c r="H202" s="235">
        <v>42.100000000000001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AT202" s="241" t="s">
        <v>127</v>
      </c>
      <c r="AU202" s="241" t="s">
        <v>81</v>
      </c>
      <c r="AV202" s="12" t="s">
        <v>81</v>
      </c>
      <c r="AW202" s="12" t="s">
        <v>33</v>
      </c>
      <c r="AX202" s="12" t="s">
        <v>79</v>
      </c>
      <c r="AY202" s="241" t="s">
        <v>116</v>
      </c>
    </row>
    <row r="203" s="1" customFormat="1" ht="16.5" customHeight="1">
      <c r="B203" s="38"/>
      <c r="C203" s="253" t="s">
        <v>323</v>
      </c>
      <c r="D203" s="253" t="s">
        <v>222</v>
      </c>
      <c r="E203" s="254" t="s">
        <v>324</v>
      </c>
      <c r="F203" s="255" t="s">
        <v>325</v>
      </c>
      <c r="G203" s="256" t="s">
        <v>150</v>
      </c>
      <c r="H203" s="257">
        <v>43</v>
      </c>
      <c r="I203" s="258"/>
      <c r="J203" s="259">
        <f>ROUND(I203*H203,2)</f>
        <v>0</v>
      </c>
      <c r="K203" s="255" t="s">
        <v>122</v>
      </c>
      <c r="L203" s="260"/>
      <c r="M203" s="261" t="s">
        <v>19</v>
      </c>
      <c r="N203" s="262" t="s">
        <v>43</v>
      </c>
      <c r="O203" s="83"/>
      <c r="P203" s="224">
        <f>O203*H203</f>
        <v>0</v>
      </c>
      <c r="Q203" s="224">
        <v>0.058000000000000003</v>
      </c>
      <c r="R203" s="224">
        <f>Q203*H203</f>
        <v>2.4940000000000002</v>
      </c>
      <c r="S203" s="224">
        <v>0</v>
      </c>
      <c r="T203" s="225">
        <f>S203*H203</f>
        <v>0</v>
      </c>
      <c r="AR203" s="226" t="s">
        <v>169</v>
      </c>
      <c r="AT203" s="226" t="s">
        <v>222</v>
      </c>
      <c r="AU203" s="226" t="s">
        <v>81</v>
      </c>
      <c r="AY203" s="17" t="s">
        <v>116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7" t="s">
        <v>79</v>
      </c>
      <c r="BK203" s="227">
        <f>ROUND(I203*H203,2)</f>
        <v>0</v>
      </c>
      <c r="BL203" s="17" t="s">
        <v>123</v>
      </c>
      <c r="BM203" s="226" t="s">
        <v>326</v>
      </c>
    </row>
    <row r="204" s="12" customFormat="1">
      <c r="B204" s="231"/>
      <c r="C204" s="232"/>
      <c r="D204" s="228" t="s">
        <v>127</v>
      </c>
      <c r="E204" s="233" t="s">
        <v>19</v>
      </c>
      <c r="F204" s="234" t="s">
        <v>327</v>
      </c>
      <c r="G204" s="232"/>
      <c r="H204" s="235">
        <v>43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127</v>
      </c>
      <c r="AU204" s="241" t="s">
        <v>81</v>
      </c>
      <c r="AV204" s="12" t="s">
        <v>81</v>
      </c>
      <c r="AW204" s="12" t="s">
        <v>33</v>
      </c>
      <c r="AX204" s="12" t="s">
        <v>79</v>
      </c>
      <c r="AY204" s="241" t="s">
        <v>116</v>
      </c>
    </row>
    <row r="205" s="1" customFormat="1" ht="16.5" customHeight="1">
      <c r="B205" s="38"/>
      <c r="C205" s="215" t="s">
        <v>328</v>
      </c>
      <c r="D205" s="215" t="s">
        <v>118</v>
      </c>
      <c r="E205" s="216" t="s">
        <v>329</v>
      </c>
      <c r="F205" s="217" t="s">
        <v>330</v>
      </c>
      <c r="G205" s="218" t="s">
        <v>150</v>
      </c>
      <c r="H205" s="219">
        <v>75</v>
      </c>
      <c r="I205" s="220"/>
      <c r="J205" s="221">
        <f>ROUND(I205*H205,2)</f>
        <v>0</v>
      </c>
      <c r="K205" s="217" t="s">
        <v>122</v>
      </c>
      <c r="L205" s="43"/>
      <c r="M205" s="222" t="s">
        <v>19</v>
      </c>
      <c r="N205" s="223" t="s">
        <v>43</v>
      </c>
      <c r="O205" s="83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AR205" s="226" t="s">
        <v>123</v>
      </c>
      <c r="AT205" s="226" t="s">
        <v>118</v>
      </c>
      <c r="AU205" s="226" t="s">
        <v>81</v>
      </c>
      <c r="AY205" s="17" t="s">
        <v>116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7" t="s">
        <v>79</v>
      </c>
      <c r="BK205" s="227">
        <f>ROUND(I205*H205,2)</f>
        <v>0</v>
      </c>
      <c r="BL205" s="17" t="s">
        <v>123</v>
      </c>
      <c r="BM205" s="226" t="s">
        <v>331</v>
      </c>
    </row>
    <row r="206" s="1" customFormat="1">
      <c r="B206" s="38"/>
      <c r="C206" s="39"/>
      <c r="D206" s="228" t="s">
        <v>125</v>
      </c>
      <c r="E206" s="39"/>
      <c r="F206" s="229" t="s">
        <v>332</v>
      </c>
      <c r="G206" s="39"/>
      <c r="H206" s="39"/>
      <c r="I206" s="141"/>
      <c r="J206" s="39"/>
      <c r="K206" s="39"/>
      <c r="L206" s="43"/>
      <c r="M206" s="230"/>
      <c r="N206" s="83"/>
      <c r="O206" s="83"/>
      <c r="P206" s="83"/>
      <c r="Q206" s="83"/>
      <c r="R206" s="83"/>
      <c r="S206" s="83"/>
      <c r="T206" s="84"/>
      <c r="AT206" s="17" t="s">
        <v>125</v>
      </c>
      <c r="AU206" s="17" t="s">
        <v>81</v>
      </c>
    </row>
    <row r="207" s="12" customFormat="1">
      <c r="B207" s="231"/>
      <c r="C207" s="232"/>
      <c r="D207" s="228" t="s">
        <v>127</v>
      </c>
      <c r="E207" s="233" t="s">
        <v>19</v>
      </c>
      <c r="F207" s="234" t="s">
        <v>333</v>
      </c>
      <c r="G207" s="232"/>
      <c r="H207" s="235">
        <v>75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AT207" s="241" t="s">
        <v>127</v>
      </c>
      <c r="AU207" s="241" t="s">
        <v>81</v>
      </c>
      <c r="AV207" s="12" t="s">
        <v>81</v>
      </c>
      <c r="AW207" s="12" t="s">
        <v>33</v>
      </c>
      <c r="AX207" s="12" t="s">
        <v>79</v>
      </c>
      <c r="AY207" s="241" t="s">
        <v>116</v>
      </c>
    </row>
    <row r="208" s="1" customFormat="1" ht="16.5" customHeight="1">
      <c r="B208" s="38"/>
      <c r="C208" s="215" t="s">
        <v>334</v>
      </c>
      <c r="D208" s="215" t="s">
        <v>118</v>
      </c>
      <c r="E208" s="216" t="s">
        <v>335</v>
      </c>
      <c r="F208" s="217" t="s">
        <v>336</v>
      </c>
      <c r="G208" s="218" t="s">
        <v>150</v>
      </c>
      <c r="H208" s="219">
        <v>120</v>
      </c>
      <c r="I208" s="220"/>
      <c r="J208" s="221">
        <f>ROUND(I208*H208,2)</f>
        <v>0</v>
      </c>
      <c r="K208" s="217" t="s">
        <v>122</v>
      </c>
      <c r="L208" s="43"/>
      <c r="M208" s="222" t="s">
        <v>19</v>
      </c>
      <c r="N208" s="223" t="s">
        <v>43</v>
      </c>
      <c r="O208" s="83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AR208" s="226" t="s">
        <v>123</v>
      </c>
      <c r="AT208" s="226" t="s">
        <v>118</v>
      </c>
      <c r="AU208" s="226" t="s">
        <v>81</v>
      </c>
      <c r="AY208" s="17" t="s">
        <v>116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7" t="s">
        <v>79</v>
      </c>
      <c r="BK208" s="227">
        <f>ROUND(I208*H208,2)</f>
        <v>0</v>
      </c>
      <c r="BL208" s="17" t="s">
        <v>123</v>
      </c>
      <c r="BM208" s="226" t="s">
        <v>337</v>
      </c>
    </row>
    <row r="209" s="1" customFormat="1">
      <c r="B209" s="38"/>
      <c r="C209" s="39"/>
      <c r="D209" s="228" t="s">
        <v>125</v>
      </c>
      <c r="E209" s="39"/>
      <c r="F209" s="229" t="s">
        <v>332</v>
      </c>
      <c r="G209" s="39"/>
      <c r="H209" s="39"/>
      <c r="I209" s="141"/>
      <c r="J209" s="39"/>
      <c r="K209" s="39"/>
      <c r="L209" s="43"/>
      <c r="M209" s="230"/>
      <c r="N209" s="83"/>
      <c r="O209" s="83"/>
      <c r="P209" s="83"/>
      <c r="Q209" s="83"/>
      <c r="R209" s="83"/>
      <c r="S209" s="83"/>
      <c r="T209" s="84"/>
      <c r="AT209" s="17" t="s">
        <v>125</v>
      </c>
      <c r="AU209" s="17" t="s">
        <v>81</v>
      </c>
    </row>
    <row r="210" s="12" customFormat="1">
      <c r="B210" s="231"/>
      <c r="C210" s="232"/>
      <c r="D210" s="228" t="s">
        <v>127</v>
      </c>
      <c r="E210" s="233" t="s">
        <v>19</v>
      </c>
      <c r="F210" s="234" t="s">
        <v>338</v>
      </c>
      <c r="G210" s="232"/>
      <c r="H210" s="235">
        <v>120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127</v>
      </c>
      <c r="AU210" s="241" t="s">
        <v>81</v>
      </c>
      <c r="AV210" s="12" t="s">
        <v>81</v>
      </c>
      <c r="AW210" s="12" t="s">
        <v>33</v>
      </c>
      <c r="AX210" s="12" t="s">
        <v>79</v>
      </c>
      <c r="AY210" s="241" t="s">
        <v>116</v>
      </c>
    </row>
    <row r="211" s="1" customFormat="1" ht="24" customHeight="1">
      <c r="B211" s="38"/>
      <c r="C211" s="215" t="s">
        <v>339</v>
      </c>
      <c r="D211" s="215" t="s">
        <v>118</v>
      </c>
      <c r="E211" s="216" t="s">
        <v>340</v>
      </c>
      <c r="F211" s="217" t="s">
        <v>341</v>
      </c>
      <c r="G211" s="218" t="s">
        <v>121</v>
      </c>
      <c r="H211" s="219">
        <v>317</v>
      </c>
      <c r="I211" s="220"/>
      <c r="J211" s="221">
        <f>ROUND(I211*H211,2)</f>
        <v>0</v>
      </c>
      <c r="K211" s="217" t="s">
        <v>122</v>
      </c>
      <c r="L211" s="43"/>
      <c r="M211" s="222" t="s">
        <v>19</v>
      </c>
      <c r="N211" s="223" t="s">
        <v>43</v>
      </c>
      <c r="O211" s="83"/>
      <c r="P211" s="224">
        <f>O211*H211</f>
        <v>0</v>
      </c>
      <c r="Q211" s="224">
        <v>0</v>
      </c>
      <c r="R211" s="224">
        <f>Q211*H211</f>
        <v>0</v>
      </c>
      <c r="S211" s="224">
        <v>0.02</v>
      </c>
      <c r="T211" s="225">
        <f>S211*H211</f>
        <v>6.3399999999999999</v>
      </c>
      <c r="AR211" s="226" t="s">
        <v>123</v>
      </c>
      <c r="AT211" s="226" t="s">
        <v>118</v>
      </c>
      <c r="AU211" s="226" t="s">
        <v>81</v>
      </c>
      <c r="AY211" s="17" t="s">
        <v>116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7" t="s">
        <v>79</v>
      </c>
      <c r="BK211" s="227">
        <f>ROUND(I211*H211,2)</f>
        <v>0</v>
      </c>
      <c r="BL211" s="17" t="s">
        <v>123</v>
      </c>
      <c r="BM211" s="226" t="s">
        <v>342</v>
      </c>
    </row>
    <row r="212" s="1" customFormat="1">
      <c r="B212" s="38"/>
      <c r="C212" s="39"/>
      <c r="D212" s="228" t="s">
        <v>125</v>
      </c>
      <c r="E212" s="39"/>
      <c r="F212" s="229" t="s">
        <v>343</v>
      </c>
      <c r="G212" s="39"/>
      <c r="H212" s="39"/>
      <c r="I212" s="141"/>
      <c r="J212" s="39"/>
      <c r="K212" s="39"/>
      <c r="L212" s="43"/>
      <c r="M212" s="230"/>
      <c r="N212" s="83"/>
      <c r="O212" s="83"/>
      <c r="P212" s="83"/>
      <c r="Q212" s="83"/>
      <c r="R212" s="83"/>
      <c r="S212" s="83"/>
      <c r="T212" s="84"/>
      <c r="AT212" s="17" t="s">
        <v>125</v>
      </c>
      <c r="AU212" s="17" t="s">
        <v>81</v>
      </c>
    </row>
    <row r="213" s="12" customFormat="1">
      <c r="B213" s="231"/>
      <c r="C213" s="232"/>
      <c r="D213" s="228" t="s">
        <v>127</v>
      </c>
      <c r="E213" s="233" t="s">
        <v>19</v>
      </c>
      <c r="F213" s="234" t="s">
        <v>265</v>
      </c>
      <c r="G213" s="232"/>
      <c r="H213" s="235">
        <v>317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127</v>
      </c>
      <c r="AU213" s="241" t="s">
        <v>81</v>
      </c>
      <c r="AV213" s="12" t="s">
        <v>81</v>
      </c>
      <c r="AW213" s="12" t="s">
        <v>33</v>
      </c>
      <c r="AX213" s="12" t="s">
        <v>79</v>
      </c>
      <c r="AY213" s="241" t="s">
        <v>116</v>
      </c>
    </row>
    <row r="214" s="1" customFormat="1" ht="36" customHeight="1">
      <c r="B214" s="38"/>
      <c r="C214" s="215" t="s">
        <v>344</v>
      </c>
      <c r="D214" s="215" t="s">
        <v>118</v>
      </c>
      <c r="E214" s="216" t="s">
        <v>345</v>
      </c>
      <c r="F214" s="217" t="s">
        <v>346</v>
      </c>
      <c r="G214" s="218" t="s">
        <v>150</v>
      </c>
      <c r="H214" s="219">
        <v>120</v>
      </c>
      <c r="I214" s="220"/>
      <c r="J214" s="221">
        <f>ROUND(I214*H214,2)</f>
        <v>0</v>
      </c>
      <c r="K214" s="217" t="s">
        <v>122</v>
      </c>
      <c r="L214" s="43"/>
      <c r="M214" s="222" t="s">
        <v>19</v>
      </c>
      <c r="N214" s="223" t="s">
        <v>43</v>
      </c>
      <c r="O214" s="83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AR214" s="226" t="s">
        <v>123</v>
      </c>
      <c r="AT214" s="226" t="s">
        <v>118</v>
      </c>
      <c r="AU214" s="226" t="s">
        <v>81</v>
      </c>
      <c r="AY214" s="17" t="s">
        <v>116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7" t="s">
        <v>79</v>
      </c>
      <c r="BK214" s="227">
        <f>ROUND(I214*H214,2)</f>
        <v>0</v>
      </c>
      <c r="BL214" s="17" t="s">
        <v>123</v>
      </c>
      <c r="BM214" s="226" t="s">
        <v>347</v>
      </c>
    </row>
    <row r="215" s="1" customFormat="1">
      <c r="B215" s="38"/>
      <c r="C215" s="39"/>
      <c r="D215" s="228" t="s">
        <v>125</v>
      </c>
      <c r="E215" s="39"/>
      <c r="F215" s="229" t="s">
        <v>348</v>
      </c>
      <c r="G215" s="39"/>
      <c r="H215" s="39"/>
      <c r="I215" s="141"/>
      <c r="J215" s="39"/>
      <c r="K215" s="39"/>
      <c r="L215" s="43"/>
      <c r="M215" s="230"/>
      <c r="N215" s="83"/>
      <c r="O215" s="83"/>
      <c r="P215" s="83"/>
      <c r="Q215" s="83"/>
      <c r="R215" s="83"/>
      <c r="S215" s="83"/>
      <c r="T215" s="84"/>
      <c r="AT215" s="17" t="s">
        <v>125</v>
      </c>
      <c r="AU215" s="17" t="s">
        <v>81</v>
      </c>
    </row>
    <row r="216" s="1" customFormat="1">
      <c r="B216" s="38"/>
      <c r="C216" s="39"/>
      <c r="D216" s="228" t="s">
        <v>153</v>
      </c>
      <c r="E216" s="39"/>
      <c r="F216" s="229" t="s">
        <v>349</v>
      </c>
      <c r="G216" s="39"/>
      <c r="H216" s="39"/>
      <c r="I216" s="141"/>
      <c r="J216" s="39"/>
      <c r="K216" s="39"/>
      <c r="L216" s="43"/>
      <c r="M216" s="230"/>
      <c r="N216" s="83"/>
      <c r="O216" s="83"/>
      <c r="P216" s="83"/>
      <c r="Q216" s="83"/>
      <c r="R216" s="83"/>
      <c r="S216" s="83"/>
      <c r="T216" s="84"/>
      <c r="AT216" s="17" t="s">
        <v>153</v>
      </c>
      <c r="AU216" s="17" t="s">
        <v>81</v>
      </c>
    </row>
    <row r="217" s="12" customFormat="1">
      <c r="B217" s="231"/>
      <c r="C217" s="232"/>
      <c r="D217" s="228" t="s">
        <v>127</v>
      </c>
      <c r="E217" s="233" t="s">
        <v>19</v>
      </c>
      <c r="F217" s="234" t="s">
        <v>350</v>
      </c>
      <c r="G217" s="232"/>
      <c r="H217" s="235">
        <v>120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AT217" s="241" t="s">
        <v>127</v>
      </c>
      <c r="AU217" s="241" t="s">
        <v>81</v>
      </c>
      <c r="AV217" s="12" t="s">
        <v>81</v>
      </c>
      <c r="AW217" s="12" t="s">
        <v>33</v>
      </c>
      <c r="AX217" s="12" t="s">
        <v>79</v>
      </c>
      <c r="AY217" s="241" t="s">
        <v>116</v>
      </c>
    </row>
    <row r="218" s="1" customFormat="1" ht="36" customHeight="1">
      <c r="B218" s="38"/>
      <c r="C218" s="215" t="s">
        <v>351</v>
      </c>
      <c r="D218" s="215" t="s">
        <v>118</v>
      </c>
      <c r="E218" s="216" t="s">
        <v>352</v>
      </c>
      <c r="F218" s="217" t="s">
        <v>353</v>
      </c>
      <c r="G218" s="218" t="s">
        <v>121</v>
      </c>
      <c r="H218" s="219">
        <v>1</v>
      </c>
      <c r="I218" s="220"/>
      <c r="J218" s="221">
        <f>ROUND(I218*H218,2)</f>
        <v>0</v>
      </c>
      <c r="K218" s="217" t="s">
        <v>122</v>
      </c>
      <c r="L218" s="43"/>
      <c r="M218" s="222" t="s">
        <v>19</v>
      </c>
      <c r="N218" s="223" t="s">
        <v>43</v>
      </c>
      <c r="O218" s="83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AR218" s="226" t="s">
        <v>123</v>
      </c>
      <c r="AT218" s="226" t="s">
        <v>118</v>
      </c>
      <c r="AU218" s="226" t="s">
        <v>81</v>
      </c>
      <c r="AY218" s="17" t="s">
        <v>116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7" t="s">
        <v>79</v>
      </c>
      <c r="BK218" s="227">
        <f>ROUND(I218*H218,2)</f>
        <v>0</v>
      </c>
      <c r="BL218" s="17" t="s">
        <v>123</v>
      </c>
      <c r="BM218" s="226" t="s">
        <v>354</v>
      </c>
    </row>
    <row r="219" s="1" customFormat="1">
      <c r="B219" s="38"/>
      <c r="C219" s="39"/>
      <c r="D219" s="228" t="s">
        <v>125</v>
      </c>
      <c r="E219" s="39"/>
      <c r="F219" s="229" t="s">
        <v>348</v>
      </c>
      <c r="G219" s="39"/>
      <c r="H219" s="39"/>
      <c r="I219" s="141"/>
      <c r="J219" s="39"/>
      <c r="K219" s="39"/>
      <c r="L219" s="43"/>
      <c r="M219" s="230"/>
      <c r="N219" s="83"/>
      <c r="O219" s="83"/>
      <c r="P219" s="83"/>
      <c r="Q219" s="83"/>
      <c r="R219" s="83"/>
      <c r="S219" s="83"/>
      <c r="T219" s="84"/>
      <c r="AT219" s="17" t="s">
        <v>125</v>
      </c>
      <c r="AU219" s="17" t="s">
        <v>81</v>
      </c>
    </row>
    <row r="220" s="12" customFormat="1">
      <c r="B220" s="231"/>
      <c r="C220" s="232"/>
      <c r="D220" s="228" t="s">
        <v>127</v>
      </c>
      <c r="E220" s="233" t="s">
        <v>19</v>
      </c>
      <c r="F220" s="234" t="s">
        <v>355</v>
      </c>
      <c r="G220" s="232"/>
      <c r="H220" s="235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127</v>
      </c>
      <c r="AU220" s="241" t="s">
        <v>81</v>
      </c>
      <c r="AV220" s="12" t="s">
        <v>81</v>
      </c>
      <c r="AW220" s="12" t="s">
        <v>33</v>
      </c>
      <c r="AX220" s="12" t="s">
        <v>79</v>
      </c>
      <c r="AY220" s="241" t="s">
        <v>116</v>
      </c>
    </row>
    <row r="221" s="11" customFormat="1" ht="25.92" customHeight="1">
      <c r="B221" s="199"/>
      <c r="C221" s="200"/>
      <c r="D221" s="201" t="s">
        <v>71</v>
      </c>
      <c r="E221" s="202" t="s">
        <v>356</v>
      </c>
      <c r="F221" s="202" t="s">
        <v>357</v>
      </c>
      <c r="G221" s="200"/>
      <c r="H221" s="200"/>
      <c r="I221" s="203"/>
      <c r="J221" s="204">
        <f>BK221</f>
        <v>0</v>
      </c>
      <c r="K221" s="200"/>
      <c r="L221" s="205"/>
      <c r="M221" s="206"/>
      <c r="N221" s="207"/>
      <c r="O221" s="207"/>
      <c r="P221" s="208">
        <f>P222+SUM(P223:P249)</f>
        <v>0</v>
      </c>
      <c r="Q221" s="207"/>
      <c r="R221" s="208">
        <f>R222+SUM(R223:R249)</f>
        <v>0</v>
      </c>
      <c r="S221" s="207"/>
      <c r="T221" s="209">
        <f>T222+SUM(T223:T249)</f>
        <v>0</v>
      </c>
      <c r="AR221" s="210" t="s">
        <v>79</v>
      </c>
      <c r="AT221" s="211" t="s">
        <v>71</v>
      </c>
      <c r="AU221" s="211" t="s">
        <v>72</v>
      </c>
      <c r="AY221" s="210" t="s">
        <v>116</v>
      </c>
      <c r="BK221" s="212">
        <f>BK222+SUM(BK223:BK249)</f>
        <v>0</v>
      </c>
    </row>
    <row r="222" s="1" customFormat="1" ht="16.5" customHeight="1">
      <c r="B222" s="38"/>
      <c r="C222" s="215" t="s">
        <v>358</v>
      </c>
      <c r="D222" s="215" t="s">
        <v>118</v>
      </c>
      <c r="E222" s="216" t="s">
        <v>359</v>
      </c>
      <c r="F222" s="217" t="s">
        <v>360</v>
      </c>
      <c r="G222" s="218" t="s">
        <v>206</v>
      </c>
      <c r="H222" s="219">
        <v>84.608000000000004</v>
      </c>
      <c r="I222" s="220"/>
      <c r="J222" s="221">
        <f>ROUND(I222*H222,2)</f>
        <v>0</v>
      </c>
      <c r="K222" s="217" t="s">
        <v>122</v>
      </c>
      <c r="L222" s="43"/>
      <c r="M222" s="222" t="s">
        <v>19</v>
      </c>
      <c r="N222" s="223" t="s">
        <v>43</v>
      </c>
      <c r="O222" s="83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AR222" s="226" t="s">
        <v>123</v>
      </c>
      <c r="AT222" s="226" t="s">
        <v>118</v>
      </c>
      <c r="AU222" s="226" t="s">
        <v>79</v>
      </c>
      <c r="AY222" s="17" t="s">
        <v>116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7" t="s">
        <v>79</v>
      </c>
      <c r="BK222" s="227">
        <f>ROUND(I222*H222,2)</f>
        <v>0</v>
      </c>
      <c r="BL222" s="17" t="s">
        <v>123</v>
      </c>
      <c r="BM222" s="226" t="s">
        <v>361</v>
      </c>
    </row>
    <row r="223" s="1" customFormat="1">
      <c r="B223" s="38"/>
      <c r="C223" s="39"/>
      <c r="D223" s="228" t="s">
        <v>125</v>
      </c>
      <c r="E223" s="39"/>
      <c r="F223" s="229" t="s">
        <v>362</v>
      </c>
      <c r="G223" s="39"/>
      <c r="H223" s="39"/>
      <c r="I223" s="141"/>
      <c r="J223" s="39"/>
      <c r="K223" s="39"/>
      <c r="L223" s="43"/>
      <c r="M223" s="230"/>
      <c r="N223" s="83"/>
      <c r="O223" s="83"/>
      <c r="P223" s="83"/>
      <c r="Q223" s="83"/>
      <c r="R223" s="83"/>
      <c r="S223" s="83"/>
      <c r="T223" s="84"/>
      <c r="AT223" s="17" t="s">
        <v>125</v>
      </c>
      <c r="AU223" s="17" t="s">
        <v>79</v>
      </c>
    </row>
    <row r="224" s="12" customFormat="1">
      <c r="B224" s="231"/>
      <c r="C224" s="232"/>
      <c r="D224" s="228" t="s">
        <v>127</v>
      </c>
      <c r="E224" s="233" t="s">
        <v>19</v>
      </c>
      <c r="F224" s="234" t="s">
        <v>363</v>
      </c>
      <c r="G224" s="232"/>
      <c r="H224" s="235">
        <v>15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127</v>
      </c>
      <c r="AU224" s="241" t="s">
        <v>79</v>
      </c>
      <c r="AV224" s="12" t="s">
        <v>81</v>
      </c>
      <c r="AW224" s="12" t="s">
        <v>33</v>
      </c>
      <c r="AX224" s="12" t="s">
        <v>72</v>
      </c>
      <c r="AY224" s="241" t="s">
        <v>116</v>
      </c>
    </row>
    <row r="225" s="14" customFormat="1">
      <c r="B225" s="263"/>
      <c r="C225" s="264"/>
      <c r="D225" s="228" t="s">
        <v>127</v>
      </c>
      <c r="E225" s="265" t="s">
        <v>19</v>
      </c>
      <c r="F225" s="266" t="s">
        <v>364</v>
      </c>
      <c r="G225" s="264"/>
      <c r="H225" s="265" t="s">
        <v>19</v>
      </c>
      <c r="I225" s="267"/>
      <c r="J225" s="264"/>
      <c r="K225" s="264"/>
      <c r="L225" s="268"/>
      <c r="M225" s="269"/>
      <c r="N225" s="270"/>
      <c r="O225" s="270"/>
      <c r="P225" s="270"/>
      <c r="Q225" s="270"/>
      <c r="R225" s="270"/>
      <c r="S225" s="270"/>
      <c r="T225" s="271"/>
      <c r="AT225" s="272" t="s">
        <v>127</v>
      </c>
      <c r="AU225" s="272" t="s">
        <v>79</v>
      </c>
      <c r="AV225" s="14" t="s">
        <v>79</v>
      </c>
      <c r="AW225" s="14" t="s">
        <v>33</v>
      </c>
      <c r="AX225" s="14" t="s">
        <v>72</v>
      </c>
      <c r="AY225" s="272" t="s">
        <v>116</v>
      </c>
    </row>
    <row r="226" s="12" customFormat="1">
      <c r="B226" s="231"/>
      <c r="C226" s="232"/>
      <c r="D226" s="228" t="s">
        <v>127</v>
      </c>
      <c r="E226" s="233" t="s">
        <v>19</v>
      </c>
      <c r="F226" s="234" t="s">
        <v>365</v>
      </c>
      <c r="G226" s="232"/>
      <c r="H226" s="235">
        <v>3.2999999999999998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127</v>
      </c>
      <c r="AU226" s="241" t="s">
        <v>79</v>
      </c>
      <c r="AV226" s="12" t="s">
        <v>81</v>
      </c>
      <c r="AW226" s="12" t="s">
        <v>33</v>
      </c>
      <c r="AX226" s="12" t="s">
        <v>72</v>
      </c>
      <c r="AY226" s="241" t="s">
        <v>116</v>
      </c>
    </row>
    <row r="227" s="12" customFormat="1">
      <c r="B227" s="231"/>
      <c r="C227" s="232"/>
      <c r="D227" s="228" t="s">
        <v>127</v>
      </c>
      <c r="E227" s="233" t="s">
        <v>19</v>
      </c>
      <c r="F227" s="234" t="s">
        <v>366</v>
      </c>
      <c r="G227" s="232"/>
      <c r="H227" s="235">
        <v>0.26000000000000001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AT227" s="241" t="s">
        <v>127</v>
      </c>
      <c r="AU227" s="241" t="s">
        <v>79</v>
      </c>
      <c r="AV227" s="12" t="s">
        <v>81</v>
      </c>
      <c r="AW227" s="12" t="s">
        <v>33</v>
      </c>
      <c r="AX227" s="12" t="s">
        <v>72</v>
      </c>
      <c r="AY227" s="241" t="s">
        <v>116</v>
      </c>
    </row>
    <row r="228" s="14" customFormat="1">
      <c r="B228" s="263"/>
      <c r="C228" s="264"/>
      <c r="D228" s="228" t="s">
        <v>127</v>
      </c>
      <c r="E228" s="265" t="s">
        <v>19</v>
      </c>
      <c r="F228" s="266" t="s">
        <v>367</v>
      </c>
      <c r="G228" s="264"/>
      <c r="H228" s="265" t="s">
        <v>19</v>
      </c>
      <c r="I228" s="267"/>
      <c r="J228" s="264"/>
      <c r="K228" s="264"/>
      <c r="L228" s="268"/>
      <c r="M228" s="269"/>
      <c r="N228" s="270"/>
      <c r="O228" s="270"/>
      <c r="P228" s="270"/>
      <c r="Q228" s="270"/>
      <c r="R228" s="270"/>
      <c r="S228" s="270"/>
      <c r="T228" s="271"/>
      <c r="AT228" s="272" t="s">
        <v>127</v>
      </c>
      <c r="AU228" s="272" t="s">
        <v>79</v>
      </c>
      <c r="AV228" s="14" t="s">
        <v>79</v>
      </c>
      <c r="AW228" s="14" t="s">
        <v>33</v>
      </c>
      <c r="AX228" s="14" t="s">
        <v>72</v>
      </c>
      <c r="AY228" s="272" t="s">
        <v>116</v>
      </c>
    </row>
    <row r="229" s="12" customFormat="1">
      <c r="B229" s="231"/>
      <c r="C229" s="232"/>
      <c r="D229" s="228" t="s">
        <v>127</v>
      </c>
      <c r="E229" s="233" t="s">
        <v>19</v>
      </c>
      <c r="F229" s="234" t="s">
        <v>368</v>
      </c>
      <c r="G229" s="232"/>
      <c r="H229" s="235">
        <v>11.4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127</v>
      </c>
      <c r="AU229" s="241" t="s">
        <v>79</v>
      </c>
      <c r="AV229" s="12" t="s">
        <v>81</v>
      </c>
      <c r="AW229" s="12" t="s">
        <v>33</v>
      </c>
      <c r="AX229" s="12" t="s">
        <v>72</v>
      </c>
      <c r="AY229" s="241" t="s">
        <v>116</v>
      </c>
    </row>
    <row r="230" s="12" customFormat="1">
      <c r="B230" s="231"/>
      <c r="C230" s="232"/>
      <c r="D230" s="228" t="s">
        <v>127</v>
      </c>
      <c r="E230" s="233" t="s">
        <v>19</v>
      </c>
      <c r="F230" s="234" t="s">
        <v>369</v>
      </c>
      <c r="G230" s="232"/>
      <c r="H230" s="235">
        <v>4.7999999999999998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127</v>
      </c>
      <c r="AU230" s="241" t="s">
        <v>79</v>
      </c>
      <c r="AV230" s="12" t="s">
        <v>81</v>
      </c>
      <c r="AW230" s="12" t="s">
        <v>33</v>
      </c>
      <c r="AX230" s="12" t="s">
        <v>72</v>
      </c>
      <c r="AY230" s="241" t="s">
        <v>116</v>
      </c>
    </row>
    <row r="231" s="14" customFormat="1">
      <c r="B231" s="263"/>
      <c r="C231" s="264"/>
      <c r="D231" s="228" t="s">
        <v>127</v>
      </c>
      <c r="E231" s="265" t="s">
        <v>19</v>
      </c>
      <c r="F231" s="266" t="s">
        <v>370</v>
      </c>
      <c r="G231" s="264"/>
      <c r="H231" s="265" t="s">
        <v>19</v>
      </c>
      <c r="I231" s="267"/>
      <c r="J231" s="264"/>
      <c r="K231" s="264"/>
      <c r="L231" s="268"/>
      <c r="M231" s="269"/>
      <c r="N231" s="270"/>
      <c r="O231" s="270"/>
      <c r="P231" s="270"/>
      <c r="Q231" s="270"/>
      <c r="R231" s="270"/>
      <c r="S231" s="270"/>
      <c r="T231" s="271"/>
      <c r="AT231" s="272" t="s">
        <v>127</v>
      </c>
      <c r="AU231" s="272" t="s">
        <v>79</v>
      </c>
      <c r="AV231" s="14" t="s">
        <v>79</v>
      </c>
      <c r="AW231" s="14" t="s">
        <v>33</v>
      </c>
      <c r="AX231" s="14" t="s">
        <v>72</v>
      </c>
      <c r="AY231" s="272" t="s">
        <v>116</v>
      </c>
    </row>
    <row r="232" s="12" customFormat="1">
      <c r="B232" s="231"/>
      <c r="C232" s="232"/>
      <c r="D232" s="228" t="s">
        <v>127</v>
      </c>
      <c r="E232" s="233" t="s">
        <v>19</v>
      </c>
      <c r="F232" s="234" t="s">
        <v>371</v>
      </c>
      <c r="G232" s="232"/>
      <c r="H232" s="235">
        <v>9.4079999999999995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127</v>
      </c>
      <c r="AU232" s="241" t="s">
        <v>79</v>
      </c>
      <c r="AV232" s="12" t="s">
        <v>81</v>
      </c>
      <c r="AW232" s="12" t="s">
        <v>33</v>
      </c>
      <c r="AX232" s="12" t="s">
        <v>72</v>
      </c>
      <c r="AY232" s="241" t="s">
        <v>116</v>
      </c>
    </row>
    <row r="233" s="12" customFormat="1">
      <c r="B233" s="231"/>
      <c r="C233" s="232"/>
      <c r="D233" s="228" t="s">
        <v>127</v>
      </c>
      <c r="E233" s="233" t="s">
        <v>19</v>
      </c>
      <c r="F233" s="234" t="s">
        <v>372</v>
      </c>
      <c r="G233" s="232"/>
      <c r="H233" s="235">
        <v>40.439999999999998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127</v>
      </c>
      <c r="AU233" s="241" t="s">
        <v>79</v>
      </c>
      <c r="AV233" s="12" t="s">
        <v>81</v>
      </c>
      <c r="AW233" s="12" t="s">
        <v>33</v>
      </c>
      <c r="AX233" s="12" t="s">
        <v>72</v>
      </c>
      <c r="AY233" s="241" t="s">
        <v>116</v>
      </c>
    </row>
    <row r="234" s="13" customFormat="1">
      <c r="B234" s="242"/>
      <c r="C234" s="243"/>
      <c r="D234" s="228" t="s">
        <v>127</v>
      </c>
      <c r="E234" s="244" t="s">
        <v>19</v>
      </c>
      <c r="F234" s="245" t="s">
        <v>130</v>
      </c>
      <c r="G234" s="243"/>
      <c r="H234" s="246">
        <v>84.608000000000004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AT234" s="252" t="s">
        <v>127</v>
      </c>
      <c r="AU234" s="252" t="s">
        <v>79</v>
      </c>
      <c r="AV234" s="13" t="s">
        <v>123</v>
      </c>
      <c r="AW234" s="13" t="s">
        <v>33</v>
      </c>
      <c r="AX234" s="13" t="s">
        <v>79</v>
      </c>
      <c r="AY234" s="252" t="s">
        <v>116</v>
      </c>
    </row>
    <row r="235" s="1" customFormat="1" ht="24" customHeight="1">
      <c r="B235" s="38"/>
      <c r="C235" s="215" t="s">
        <v>373</v>
      </c>
      <c r="D235" s="215" t="s">
        <v>118</v>
      </c>
      <c r="E235" s="216" t="s">
        <v>374</v>
      </c>
      <c r="F235" s="217" t="s">
        <v>375</v>
      </c>
      <c r="G235" s="218" t="s">
        <v>206</v>
      </c>
      <c r="H235" s="219">
        <v>964.904</v>
      </c>
      <c r="I235" s="220"/>
      <c r="J235" s="221">
        <f>ROUND(I235*H235,2)</f>
        <v>0</v>
      </c>
      <c r="K235" s="217" t="s">
        <v>122</v>
      </c>
      <c r="L235" s="43"/>
      <c r="M235" s="222" t="s">
        <v>19</v>
      </c>
      <c r="N235" s="223" t="s">
        <v>43</v>
      </c>
      <c r="O235" s="83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AR235" s="226" t="s">
        <v>123</v>
      </c>
      <c r="AT235" s="226" t="s">
        <v>118</v>
      </c>
      <c r="AU235" s="226" t="s">
        <v>79</v>
      </c>
      <c r="AY235" s="17" t="s">
        <v>116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7" t="s">
        <v>79</v>
      </c>
      <c r="BK235" s="227">
        <f>ROUND(I235*H235,2)</f>
        <v>0</v>
      </c>
      <c r="BL235" s="17" t="s">
        <v>123</v>
      </c>
      <c r="BM235" s="226" t="s">
        <v>376</v>
      </c>
    </row>
    <row r="236" s="1" customFormat="1">
      <c r="B236" s="38"/>
      <c r="C236" s="39"/>
      <c r="D236" s="228" t="s">
        <v>125</v>
      </c>
      <c r="E236" s="39"/>
      <c r="F236" s="229" t="s">
        <v>362</v>
      </c>
      <c r="G236" s="39"/>
      <c r="H236" s="39"/>
      <c r="I236" s="141"/>
      <c r="J236" s="39"/>
      <c r="K236" s="39"/>
      <c r="L236" s="43"/>
      <c r="M236" s="230"/>
      <c r="N236" s="83"/>
      <c r="O236" s="83"/>
      <c r="P236" s="83"/>
      <c r="Q236" s="83"/>
      <c r="R236" s="83"/>
      <c r="S236" s="83"/>
      <c r="T236" s="84"/>
      <c r="AT236" s="17" t="s">
        <v>125</v>
      </c>
      <c r="AU236" s="17" t="s">
        <v>79</v>
      </c>
    </row>
    <row r="237" s="12" customFormat="1">
      <c r="B237" s="231"/>
      <c r="C237" s="232"/>
      <c r="D237" s="228" t="s">
        <v>127</v>
      </c>
      <c r="E237" s="233" t="s">
        <v>19</v>
      </c>
      <c r="F237" s="234" t="s">
        <v>377</v>
      </c>
      <c r="G237" s="232"/>
      <c r="H237" s="235">
        <v>60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127</v>
      </c>
      <c r="AU237" s="241" t="s">
        <v>79</v>
      </c>
      <c r="AV237" s="12" t="s">
        <v>81</v>
      </c>
      <c r="AW237" s="12" t="s">
        <v>33</v>
      </c>
      <c r="AX237" s="12" t="s">
        <v>72</v>
      </c>
      <c r="AY237" s="241" t="s">
        <v>116</v>
      </c>
    </row>
    <row r="238" s="12" customFormat="1">
      <c r="B238" s="231"/>
      <c r="C238" s="232"/>
      <c r="D238" s="228" t="s">
        <v>127</v>
      </c>
      <c r="E238" s="233" t="s">
        <v>19</v>
      </c>
      <c r="F238" s="234" t="s">
        <v>378</v>
      </c>
      <c r="G238" s="232"/>
      <c r="H238" s="235">
        <v>904.904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AT238" s="241" t="s">
        <v>127</v>
      </c>
      <c r="AU238" s="241" t="s">
        <v>79</v>
      </c>
      <c r="AV238" s="12" t="s">
        <v>81</v>
      </c>
      <c r="AW238" s="12" t="s">
        <v>33</v>
      </c>
      <c r="AX238" s="12" t="s">
        <v>72</v>
      </c>
      <c r="AY238" s="241" t="s">
        <v>116</v>
      </c>
    </row>
    <row r="239" s="13" customFormat="1">
      <c r="B239" s="242"/>
      <c r="C239" s="243"/>
      <c r="D239" s="228" t="s">
        <v>127</v>
      </c>
      <c r="E239" s="244" t="s">
        <v>19</v>
      </c>
      <c r="F239" s="245" t="s">
        <v>130</v>
      </c>
      <c r="G239" s="243"/>
      <c r="H239" s="246">
        <v>964.904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AT239" s="252" t="s">
        <v>127</v>
      </c>
      <c r="AU239" s="252" t="s">
        <v>79</v>
      </c>
      <c r="AV239" s="13" t="s">
        <v>123</v>
      </c>
      <c r="AW239" s="13" t="s">
        <v>33</v>
      </c>
      <c r="AX239" s="13" t="s">
        <v>79</v>
      </c>
      <c r="AY239" s="252" t="s">
        <v>116</v>
      </c>
    </row>
    <row r="240" s="1" customFormat="1" ht="24" customHeight="1">
      <c r="B240" s="38"/>
      <c r="C240" s="215" t="s">
        <v>379</v>
      </c>
      <c r="D240" s="215" t="s">
        <v>118</v>
      </c>
      <c r="E240" s="216" t="s">
        <v>380</v>
      </c>
      <c r="F240" s="217" t="s">
        <v>381</v>
      </c>
      <c r="G240" s="218" t="s">
        <v>206</v>
      </c>
      <c r="H240" s="219">
        <v>3.5600000000000001</v>
      </c>
      <c r="I240" s="220"/>
      <c r="J240" s="221">
        <f>ROUND(I240*H240,2)</f>
        <v>0</v>
      </c>
      <c r="K240" s="217" t="s">
        <v>122</v>
      </c>
      <c r="L240" s="43"/>
      <c r="M240" s="222" t="s">
        <v>19</v>
      </c>
      <c r="N240" s="223" t="s">
        <v>43</v>
      </c>
      <c r="O240" s="83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AR240" s="226" t="s">
        <v>123</v>
      </c>
      <c r="AT240" s="226" t="s">
        <v>118</v>
      </c>
      <c r="AU240" s="226" t="s">
        <v>79</v>
      </c>
      <c r="AY240" s="17" t="s">
        <v>116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7" t="s">
        <v>79</v>
      </c>
      <c r="BK240" s="227">
        <f>ROUND(I240*H240,2)</f>
        <v>0</v>
      </c>
      <c r="BL240" s="17" t="s">
        <v>123</v>
      </c>
      <c r="BM240" s="226" t="s">
        <v>382</v>
      </c>
    </row>
    <row r="241" s="1" customFormat="1">
      <c r="B241" s="38"/>
      <c r="C241" s="39"/>
      <c r="D241" s="228" t="s">
        <v>125</v>
      </c>
      <c r="E241" s="39"/>
      <c r="F241" s="229" t="s">
        <v>383</v>
      </c>
      <c r="G241" s="39"/>
      <c r="H241" s="39"/>
      <c r="I241" s="141"/>
      <c r="J241" s="39"/>
      <c r="K241" s="39"/>
      <c r="L241" s="43"/>
      <c r="M241" s="230"/>
      <c r="N241" s="83"/>
      <c r="O241" s="83"/>
      <c r="P241" s="83"/>
      <c r="Q241" s="83"/>
      <c r="R241" s="83"/>
      <c r="S241" s="83"/>
      <c r="T241" s="84"/>
      <c r="AT241" s="17" t="s">
        <v>125</v>
      </c>
      <c r="AU241" s="17" t="s">
        <v>79</v>
      </c>
    </row>
    <row r="242" s="12" customFormat="1">
      <c r="B242" s="231"/>
      <c r="C242" s="232"/>
      <c r="D242" s="228" t="s">
        <v>127</v>
      </c>
      <c r="E242" s="233" t="s">
        <v>19</v>
      </c>
      <c r="F242" s="234" t="s">
        <v>384</v>
      </c>
      <c r="G242" s="232"/>
      <c r="H242" s="235">
        <v>3.5600000000000001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127</v>
      </c>
      <c r="AU242" s="241" t="s">
        <v>79</v>
      </c>
      <c r="AV242" s="12" t="s">
        <v>81</v>
      </c>
      <c r="AW242" s="12" t="s">
        <v>33</v>
      </c>
      <c r="AX242" s="12" t="s">
        <v>79</v>
      </c>
      <c r="AY242" s="241" t="s">
        <v>116</v>
      </c>
    </row>
    <row r="243" s="1" customFormat="1" ht="24" customHeight="1">
      <c r="B243" s="38"/>
      <c r="C243" s="215" t="s">
        <v>385</v>
      </c>
      <c r="D243" s="215" t="s">
        <v>118</v>
      </c>
      <c r="E243" s="216" t="s">
        <v>386</v>
      </c>
      <c r="F243" s="217" t="s">
        <v>387</v>
      </c>
      <c r="G243" s="218" t="s">
        <v>206</v>
      </c>
      <c r="H243" s="219">
        <v>49.847999999999999</v>
      </c>
      <c r="I243" s="220"/>
      <c r="J243" s="221">
        <f>ROUND(I243*H243,2)</f>
        <v>0</v>
      </c>
      <c r="K243" s="217" t="s">
        <v>122</v>
      </c>
      <c r="L243" s="43"/>
      <c r="M243" s="222" t="s">
        <v>19</v>
      </c>
      <c r="N243" s="223" t="s">
        <v>43</v>
      </c>
      <c r="O243" s="83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AR243" s="226" t="s">
        <v>123</v>
      </c>
      <c r="AT243" s="226" t="s">
        <v>118</v>
      </c>
      <c r="AU243" s="226" t="s">
        <v>79</v>
      </c>
      <c r="AY243" s="17" t="s">
        <v>116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7" t="s">
        <v>79</v>
      </c>
      <c r="BK243" s="227">
        <f>ROUND(I243*H243,2)</f>
        <v>0</v>
      </c>
      <c r="BL243" s="17" t="s">
        <v>123</v>
      </c>
      <c r="BM243" s="226" t="s">
        <v>388</v>
      </c>
    </row>
    <row r="244" s="1" customFormat="1">
      <c r="B244" s="38"/>
      <c r="C244" s="39"/>
      <c r="D244" s="228" t="s">
        <v>125</v>
      </c>
      <c r="E244" s="39"/>
      <c r="F244" s="229" t="s">
        <v>383</v>
      </c>
      <c r="G244" s="39"/>
      <c r="H244" s="39"/>
      <c r="I244" s="141"/>
      <c r="J244" s="39"/>
      <c r="K244" s="39"/>
      <c r="L244" s="43"/>
      <c r="M244" s="230"/>
      <c r="N244" s="83"/>
      <c r="O244" s="83"/>
      <c r="P244" s="83"/>
      <c r="Q244" s="83"/>
      <c r="R244" s="83"/>
      <c r="S244" s="83"/>
      <c r="T244" s="84"/>
      <c r="AT244" s="17" t="s">
        <v>125</v>
      </c>
      <c r="AU244" s="17" t="s">
        <v>79</v>
      </c>
    </row>
    <row r="245" s="12" customFormat="1">
      <c r="B245" s="231"/>
      <c r="C245" s="232"/>
      <c r="D245" s="228" t="s">
        <v>127</v>
      </c>
      <c r="E245" s="233" t="s">
        <v>19</v>
      </c>
      <c r="F245" s="234" t="s">
        <v>389</v>
      </c>
      <c r="G245" s="232"/>
      <c r="H245" s="235">
        <v>49.847999999999999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127</v>
      </c>
      <c r="AU245" s="241" t="s">
        <v>79</v>
      </c>
      <c r="AV245" s="12" t="s">
        <v>81</v>
      </c>
      <c r="AW245" s="12" t="s">
        <v>33</v>
      </c>
      <c r="AX245" s="12" t="s">
        <v>79</v>
      </c>
      <c r="AY245" s="241" t="s">
        <v>116</v>
      </c>
    </row>
    <row r="246" s="1" customFormat="1" ht="24" customHeight="1">
      <c r="B246" s="38"/>
      <c r="C246" s="215" t="s">
        <v>390</v>
      </c>
      <c r="D246" s="215" t="s">
        <v>118</v>
      </c>
      <c r="E246" s="216" t="s">
        <v>391</v>
      </c>
      <c r="F246" s="217" t="s">
        <v>205</v>
      </c>
      <c r="G246" s="218" t="s">
        <v>206</v>
      </c>
      <c r="H246" s="219">
        <v>16.199999999999999</v>
      </c>
      <c r="I246" s="220"/>
      <c r="J246" s="221">
        <f>ROUND(I246*H246,2)</f>
        <v>0</v>
      </c>
      <c r="K246" s="217" t="s">
        <v>122</v>
      </c>
      <c r="L246" s="43"/>
      <c r="M246" s="222" t="s">
        <v>19</v>
      </c>
      <c r="N246" s="223" t="s">
        <v>43</v>
      </c>
      <c r="O246" s="83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AR246" s="226" t="s">
        <v>123</v>
      </c>
      <c r="AT246" s="226" t="s">
        <v>118</v>
      </c>
      <c r="AU246" s="226" t="s">
        <v>79</v>
      </c>
      <c r="AY246" s="17" t="s">
        <v>116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7" t="s">
        <v>79</v>
      </c>
      <c r="BK246" s="227">
        <f>ROUND(I246*H246,2)</f>
        <v>0</v>
      </c>
      <c r="BL246" s="17" t="s">
        <v>123</v>
      </c>
      <c r="BM246" s="226" t="s">
        <v>392</v>
      </c>
    </row>
    <row r="247" s="1" customFormat="1">
      <c r="B247" s="38"/>
      <c r="C247" s="39"/>
      <c r="D247" s="228" t="s">
        <v>125</v>
      </c>
      <c r="E247" s="39"/>
      <c r="F247" s="229" t="s">
        <v>393</v>
      </c>
      <c r="G247" s="39"/>
      <c r="H247" s="39"/>
      <c r="I247" s="141"/>
      <c r="J247" s="39"/>
      <c r="K247" s="39"/>
      <c r="L247" s="43"/>
      <c r="M247" s="230"/>
      <c r="N247" s="83"/>
      <c r="O247" s="83"/>
      <c r="P247" s="83"/>
      <c r="Q247" s="83"/>
      <c r="R247" s="83"/>
      <c r="S247" s="83"/>
      <c r="T247" s="84"/>
      <c r="AT247" s="17" t="s">
        <v>125</v>
      </c>
      <c r="AU247" s="17" t="s">
        <v>79</v>
      </c>
    </row>
    <row r="248" s="12" customFormat="1">
      <c r="B248" s="231"/>
      <c r="C248" s="232"/>
      <c r="D248" s="228" t="s">
        <v>127</v>
      </c>
      <c r="E248" s="233" t="s">
        <v>19</v>
      </c>
      <c r="F248" s="234" t="s">
        <v>394</v>
      </c>
      <c r="G248" s="232"/>
      <c r="H248" s="235">
        <v>16.199999999999999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127</v>
      </c>
      <c r="AU248" s="241" t="s">
        <v>79</v>
      </c>
      <c r="AV248" s="12" t="s">
        <v>81</v>
      </c>
      <c r="AW248" s="12" t="s">
        <v>33</v>
      </c>
      <c r="AX248" s="12" t="s">
        <v>79</v>
      </c>
      <c r="AY248" s="241" t="s">
        <v>116</v>
      </c>
    </row>
    <row r="249" s="11" customFormat="1" ht="22.8" customHeight="1">
      <c r="B249" s="199"/>
      <c r="C249" s="200"/>
      <c r="D249" s="201" t="s">
        <v>71</v>
      </c>
      <c r="E249" s="213" t="s">
        <v>395</v>
      </c>
      <c r="F249" s="213" t="s">
        <v>396</v>
      </c>
      <c r="G249" s="200"/>
      <c r="H249" s="200"/>
      <c r="I249" s="203"/>
      <c r="J249" s="214">
        <f>BK249</f>
        <v>0</v>
      </c>
      <c r="K249" s="200"/>
      <c r="L249" s="205"/>
      <c r="M249" s="206"/>
      <c r="N249" s="207"/>
      <c r="O249" s="207"/>
      <c r="P249" s="208">
        <f>SUM(P250:P251)</f>
        <v>0</v>
      </c>
      <c r="Q249" s="207"/>
      <c r="R249" s="208">
        <f>SUM(R250:R251)</f>
        <v>0</v>
      </c>
      <c r="S249" s="207"/>
      <c r="T249" s="209">
        <f>SUM(T250:T251)</f>
        <v>0</v>
      </c>
      <c r="AR249" s="210" t="s">
        <v>79</v>
      </c>
      <c r="AT249" s="211" t="s">
        <v>71</v>
      </c>
      <c r="AU249" s="211" t="s">
        <v>79</v>
      </c>
      <c r="AY249" s="210" t="s">
        <v>116</v>
      </c>
      <c r="BK249" s="212">
        <f>SUM(BK250:BK251)</f>
        <v>0</v>
      </c>
    </row>
    <row r="250" s="1" customFormat="1" ht="24" customHeight="1">
      <c r="B250" s="38"/>
      <c r="C250" s="215" t="s">
        <v>397</v>
      </c>
      <c r="D250" s="215" t="s">
        <v>118</v>
      </c>
      <c r="E250" s="216" t="s">
        <v>398</v>
      </c>
      <c r="F250" s="217" t="s">
        <v>399</v>
      </c>
      <c r="G250" s="218" t="s">
        <v>206</v>
      </c>
      <c r="H250" s="219">
        <v>51.256</v>
      </c>
      <c r="I250" s="220"/>
      <c r="J250" s="221">
        <f>ROUND(I250*H250,2)</f>
        <v>0</v>
      </c>
      <c r="K250" s="217" t="s">
        <v>122</v>
      </c>
      <c r="L250" s="43"/>
      <c r="M250" s="222" t="s">
        <v>19</v>
      </c>
      <c r="N250" s="223" t="s">
        <v>43</v>
      </c>
      <c r="O250" s="83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AR250" s="226" t="s">
        <v>123</v>
      </c>
      <c r="AT250" s="226" t="s">
        <v>118</v>
      </c>
      <c r="AU250" s="226" t="s">
        <v>81</v>
      </c>
      <c r="AY250" s="17" t="s">
        <v>116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7" t="s">
        <v>79</v>
      </c>
      <c r="BK250" s="227">
        <f>ROUND(I250*H250,2)</f>
        <v>0</v>
      </c>
      <c r="BL250" s="17" t="s">
        <v>123</v>
      </c>
      <c r="BM250" s="226" t="s">
        <v>400</v>
      </c>
    </row>
    <row r="251" s="1" customFormat="1">
      <c r="B251" s="38"/>
      <c r="C251" s="39"/>
      <c r="D251" s="228" t="s">
        <v>125</v>
      </c>
      <c r="E251" s="39"/>
      <c r="F251" s="229" t="s">
        <v>401</v>
      </c>
      <c r="G251" s="39"/>
      <c r="H251" s="39"/>
      <c r="I251" s="141"/>
      <c r="J251" s="39"/>
      <c r="K251" s="39"/>
      <c r="L251" s="43"/>
      <c r="M251" s="230"/>
      <c r="N251" s="83"/>
      <c r="O251" s="83"/>
      <c r="P251" s="83"/>
      <c r="Q251" s="83"/>
      <c r="R251" s="83"/>
      <c r="S251" s="83"/>
      <c r="T251" s="84"/>
      <c r="AT251" s="17" t="s">
        <v>125</v>
      </c>
      <c r="AU251" s="17" t="s">
        <v>81</v>
      </c>
    </row>
    <row r="252" s="11" customFormat="1" ht="25.92" customHeight="1">
      <c r="B252" s="199"/>
      <c r="C252" s="200"/>
      <c r="D252" s="201" t="s">
        <v>71</v>
      </c>
      <c r="E252" s="202" t="s">
        <v>402</v>
      </c>
      <c r="F252" s="202" t="s">
        <v>403</v>
      </c>
      <c r="G252" s="200"/>
      <c r="H252" s="200"/>
      <c r="I252" s="203"/>
      <c r="J252" s="204">
        <f>BK252</f>
        <v>0</v>
      </c>
      <c r="K252" s="200"/>
      <c r="L252" s="205"/>
      <c r="M252" s="206"/>
      <c r="N252" s="207"/>
      <c r="O252" s="207"/>
      <c r="P252" s="208">
        <f>P253</f>
        <v>0</v>
      </c>
      <c r="Q252" s="207"/>
      <c r="R252" s="208">
        <f>R253</f>
        <v>0.0020639999999999999</v>
      </c>
      <c r="S252" s="207"/>
      <c r="T252" s="209">
        <f>T253</f>
        <v>0</v>
      </c>
      <c r="AR252" s="210" t="s">
        <v>81</v>
      </c>
      <c r="AT252" s="211" t="s">
        <v>71</v>
      </c>
      <c r="AU252" s="211" t="s">
        <v>72</v>
      </c>
      <c r="AY252" s="210" t="s">
        <v>116</v>
      </c>
      <c r="BK252" s="212">
        <f>BK253</f>
        <v>0</v>
      </c>
    </row>
    <row r="253" s="11" customFormat="1" ht="22.8" customHeight="1">
      <c r="B253" s="199"/>
      <c r="C253" s="200"/>
      <c r="D253" s="201" t="s">
        <v>71</v>
      </c>
      <c r="E253" s="213" t="s">
        <v>404</v>
      </c>
      <c r="F253" s="213" t="s">
        <v>405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SUM(P254:P258)</f>
        <v>0</v>
      </c>
      <c r="Q253" s="207"/>
      <c r="R253" s="208">
        <f>SUM(R254:R258)</f>
        <v>0.0020639999999999999</v>
      </c>
      <c r="S253" s="207"/>
      <c r="T253" s="209">
        <f>SUM(T254:T258)</f>
        <v>0</v>
      </c>
      <c r="AR253" s="210" t="s">
        <v>81</v>
      </c>
      <c r="AT253" s="211" t="s">
        <v>71</v>
      </c>
      <c r="AU253" s="211" t="s">
        <v>79</v>
      </c>
      <c r="AY253" s="210" t="s">
        <v>116</v>
      </c>
      <c r="BK253" s="212">
        <f>SUM(BK254:BK258)</f>
        <v>0</v>
      </c>
    </row>
    <row r="254" s="1" customFormat="1" ht="16.5" customHeight="1">
      <c r="B254" s="38"/>
      <c r="C254" s="215" t="s">
        <v>406</v>
      </c>
      <c r="D254" s="215" t="s">
        <v>118</v>
      </c>
      <c r="E254" s="216" t="s">
        <v>407</v>
      </c>
      <c r="F254" s="217" t="s">
        <v>408</v>
      </c>
      <c r="G254" s="218" t="s">
        <v>121</v>
      </c>
      <c r="H254" s="219">
        <v>4.2999999999999998</v>
      </c>
      <c r="I254" s="220"/>
      <c r="J254" s="221">
        <f>ROUND(I254*H254,2)</f>
        <v>0</v>
      </c>
      <c r="K254" s="217" t="s">
        <v>122</v>
      </c>
      <c r="L254" s="43"/>
      <c r="M254" s="222" t="s">
        <v>19</v>
      </c>
      <c r="N254" s="223" t="s">
        <v>43</v>
      </c>
      <c r="O254" s="83"/>
      <c r="P254" s="224">
        <f>O254*H254</f>
        <v>0</v>
      </c>
      <c r="Q254" s="224">
        <v>8.0000000000000007E-05</v>
      </c>
      <c r="R254" s="224">
        <f>Q254*H254</f>
        <v>0.00034400000000000001</v>
      </c>
      <c r="S254" s="224">
        <v>0</v>
      </c>
      <c r="T254" s="225">
        <f>S254*H254</f>
        <v>0</v>
      </c>
      <c r="AR254" s="226" t="s">
        <v>215</v>
      </c>
      <c r="AT254" s="226" t="s">
        <v>118</v>
      </c>
      <c r="AU254" s="226" t="s">
        <v>81</v>
      </c>
      <c r="AY254" s="17" t="s">
        <v>116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7" t="s">
        <v>79</v>
      </c>
      <c r="BK254" s="227">
        <f>ROUND(I254*H254,2)</f>
        <v>0</v>
      </c>
      <c r="BL254" s="17" t="s">
        <v>215</v>
      </c>
      <c r="BM254" s="226" t="s">
        <v>409</v>
      </c>
    </row>
    <row r="255" s="1" customFormat="1">
      <c r="B255" s="38"/>
      <c r="C255" s="39"/>
      <c r="D255" s="228" t="s">
        <v>125</v>
      </c>
      <c r="E255" s="39"/>
      <c r="F255" s="229" t="s">
        <v>410</v>
      </c>
      <c r="G255" s="39"/>
      <c r="H255" s="39"/>
      <c r="I255" s="141"/>
      <c r="J255" s="39"/>
      <c r="K255" s="39"/>
      <c r="L255" s="43"/>
      <c r="M255" s="230"/>
      <c r="N255" s="83"/>
      <c r="O255" s="83"/>
      <c r="P255" s="83"/>
      <c r="Q255" s="83"/>
      <c r="R255" s="83"/>
      <c r="S255" s="83"/>
      <c r="T255" s="84"/>
      <c r="AT255" s="17" t="s">
        <v>125</v>
      </c>
      <c r="AU255" s="17" t="s">
        <v>81</v>
      </c>
    </row>
    <row r="256" s="12" customFormat="1">
      <c r="B256" s="231"/>
      <c r="C256" s="232"/>
      <c r="D256" s="228" t="s">
        <v>127</v>
      </c>
      <c r="E256" s="233" t="s">
        <v>19</v>
      </c>
      <c r="F256" s="234" t="s">
        <v>411</v>
      </c>
      <c r="G256" s="232"/>
      <c r="H256" s="235">
        <v>4.2999999999999998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127</v>
      </c>
      <c r="AU256" s="241" t="s">
        <v>81</v>
      </c>
      <c r="AV256" s="12" t="s">
        <v>81</v>
      </c>
      <c r="AW256" s="12" t="s">
        <v>33</v>
      </c>
      <c r="AX256" s="12" t="s">
        <v>79</v>
      </c>
      <c r="AY256" s="241" t="s">
        <v>116</v>
      </c>
    </row>
    <row r="257" s="1" customFormat="1" ht="16.5" customHeight="1">
      <c r="B257" s="38"/>
      <c r="C257" s="253" t="s">
        <v>412</v>
      </c>
      <c r="D257" s="253" t="s">
        <v>222</v>
      </c>
      <c r="E257" s="254" t="s">
        <v>413</v>
      </c>
      <c r="F257" s="255" t="s">
        <v>414</v>
      </c>
      <c r="G257" s="256" t="s">
        <v>121</v>
      </c>
      <c r="H257" s="257">
        <v>4.2999999999999998</v>
      </c>
      <c r="I257" s="258"/>
      <c r="J257" s="259">
        <f>ROUND(I257*H257,2)</f>
        <v>0</v>
      </c>
      <c r="K257" s="255" t="s">
        <v>122</v>
      </c>
      <c r="L257" s="260"/>
      <c r="M257" s="261" t="s">
        <v>19</v>
      </c>
      <c r="N257" s="262" t="s">
        <v>43</v>
      </c>
      <c r="O257" s="83"/>
      <c r="P257" s="224">
        <f>O257*H257</f>
        <v>0</v>
      </c>
      <c r="Q257" s="224">
        <v>0.00040000000000000002</v>
      </c>
      <c r="R257" s="224">
        <f>Q257*H257</f>
        <v>0.00172</v>
      </c>
      <c r="S257" s="224">
        <v>0</v>
      </c>
      <c r="T257" s="225">
        <f>S257*H257</f>
        <v>0</v>
      </c>
      <c r="AR257" s="226" t="s">
        <v>307</v>
      </c>
      <c r="AT257" s="226" t="s">
        <v>222</v>
      </c>
      <c r="AU257" s="226" t="s">
        <v>81</v>
      </c>
      <c r="AY257" s="17" t="s">
        <v>116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7" t="s">
        <v>79</v>
      </c>
      <c r="BK257" s="227">
        <f>ROUND(I257*H257,2)</f>
        <v>0</v>
      </c>
      <c r="BL257" s="17" t="s">
        <v>215</v>
      </c>
      <c r="BM257" s="226" t="s">
        <v>415</v>
      </c>
    </row>
    <row r="258" s="12" customFormat="1">
      <c r="B258" s="231"/>
      <c r="C258" s="232"/>
      <c r="D258" s="228" t="s">
        <v>127</v>
      </c>
      <c r="E258" s="233" t="s">
        <v>19</v>
      </c>
      <c r="F258" s="234" t="s">
        <v>416</v>
      </c>
      <c r="G258" s="232"/>
      <c r="H258" s="235">
        <v>4.2999999999999998</v>
      </c>
      <c r="I258" s="236"/>
      <c r="J258" s="232"/>
      <c r="K258" s="232"/>
      <c r="L258" s="237"/>
      <c r="M258" s="273"/>
      <c r="N258" s="274"/>
      <c r="O258" s="274"/>
      <c r="P258" s="274"/>
      <c r="Q258" s="274"/>
      <c r="R258" s="274"/>
      <c r="S258" s="274"/>
      <c r="T258" s="275"/>
      <c r="AT258" s="241" t="s">
        <v>127</v>
      </c>
      <c r="AU258" s="241" t="s">
        <v>81</v>
      </c>
      <c r="AV258" s="12" t="s">
        <v>81</v>
      </c>
      <c r="AW258" s="12" t="s">
        <v>33</v>
      </c>
      <c r="AX258" s="12" t="s">
        <v>79</v>
      </c>
      <c r="AY258" s="241" t="s">
        <v>116</v>
      </c>
    </row>
    <row r="259" s="1" customFormat="1" ht="6.96" customHeight="1">
      <c r="B259" s="58"/>
      <c r="C259" s="59"/>
      <c r="D259" s="59"/>
      <c r="E259" s="59"/>
      <c r="F259" s="59"/>
      <c r="G259" s="59"/>
      <c r="H259" s="59"/>
      <c r="I259" s="166"/>
      <c r="J259" s="59"/>
      <c r="K259" s="59"/>
      <c r="L259" s="43"/>
    </row>
  </sheetData>
  <sheetProtection sheet="1" autoFilter="0" formatColumns="0" formatRows="0" objects="1" scenarios="1" spinCount="100000" saltValue="I1JzcZ9XNNDAhVFmKIpG+5yU8XWo1XW9HKDrJHiZBOhWBGfih+yNaOhHAubsFOw2ced5S30a5ada6Fsm02sbkA==" hashValue="O6lgHH/cKqJsKyV0LuqYpmvBzJjjF6TSlgtiLnpMFUA6xS+qxF2osdg8tUgG6wa1K+HU1knzalFyWTDuaFIgcA==" algorithmName="SHA-512" password="CC35"/>
  <autoFilter ref="C92:K25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76" customWidth="1"/>
    <col min="2" max="2" width="1.664063" style="276" customWidth="1"/>
    <col min="3" max="4" width="5" style="276" customWidth="1"/>
    <col min="5" max="5" width="11.67" style="276" customWidth="1"/>
    <col min="6" max="6" width="9.17" style="276" customWidth="1"/>
    <col min="7" max="7" width="5" style="276" customWidth="1"/>
    <col min="8" max="8" width="77.83" style="276" customWidth="1"/>
    <col min="9" max="10" width="20" style="276" customWidth="1"/>
    <col min="11" max="11" width="1.664063" style="276" customWidth="1"/>
  </cols>
  <sheetData>
    <row r="1" ht="37.5" customHeight="1"/>
    <row r="2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5" customFormat="1" ht="45" customHeight="1">
      <c r="B3" s="280"/>
      <c r="C3" s="281" t="s">
        <v>417</v>
      </c>
      <c r="D3" s="281"/>
      <c r="E3" s="281"/>
      <c r="F3" s="281"/>
      <c r="G3" s="281"/>
      <c r="H3" s="281"/>
      <c r="I3" s="281"/>
      <c r="J3" s="281"/>
      <c r="K3" s="282"/>
    </row>
    <row r="4" ht="25.5" customHeight="1">
      <c r="B4" s="283"/>
      <c r="C4" s="284" t="s">
        <v>418</v>
      </c>
      <c r="D4" s="284"/>
      <c r="E4" s="284"/>
      <c r="F4" s="284"/>
      <c r="G4" s="284"/>
      <c r="H4" s="284"/>
      <c r="I4" s="284"/>
      <c r="J4" s="284"/>
      <c r="K4" s="285"/>
    </row>
    <row r="5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ht="15" customHeight="1">
      <c r="B6" s="283"/>
      <c r="C6" s="287" t="s">
        <v>419</v>
      </c>
      <c r="D6" s="287"/>
      <c r="E6" s="287"/>
      <c r="F6" s="287"/>
      <c r="G6" s="287"/>
      <c r="H6" s="287"/>
      <c r="I6" s="287"/>
      <c r="J6" s="287"/>
      <c r="K6" s="285"/>
    </row>
    <row r="7" ht="15" customHeight="1">
      <c r="B7" s="288"/>
      <c r="C7" s="287" t="s">
        <v>420</v>
      </c>
      <c r="D7" s="287"/>
      <c r="E7" s="287"/>
      <c r="F7" s="287"/>
      <c r="G7" s="287"/>
      <c r="H7" s="287"/>
      <c r="I7" s="287"/>
      <c r="J7" s="287"/>
      <c r="K7" s="285"/>
    </row>
    <row r="8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ht="15" customHeight="1">
      <c r="B9" s="288"/>
      <c r="C9" s="287" t="s">
        <v>421</v>
      </c>
      <c r="D9" s="287"/>
      <c r="E9" s="287"/>
      <c r="F9" s="287"/>
      <c r="G9" s="287"/>
      <c r="H9" s="287"/>
      <c r="I9" s="287"/>
      <c r="J9" s="287"/>
      <c r="K9" s="285"/>
    </row>
    <row r="10" ht="15" customHeight="1">
      <c r="B10" s="288"/>
      <c r="C10" s="287"/>
      <c r="D10" s="287" t="s">
        <v>422</v>
      </c>
      <c r="E10" s="287"/>
      <c r="F10" s="287"/>
      <c r="G10" s="287"/>
      <c r="H10" s="287"/>
      <c r="I10" s="287"/>
      <c r="J10" s="287"/>
      <c r="K10" s="285"/>
    </row>
    <row r="11" ht="15" customHeight="1">
      <c r="B11" s="288"/>
      <c r="C11" s="289"/>
      <c r="D11" s="287" t="s">
        <v>423</v>
      </c>
      <c r="E11" s="287"/>
      <c r="F11" s="287"/>
      <c r="G11" s="287"/>
      <c r="H11" s="287"/>
      <c r="I11" s="287"/>
      <c r="J11" s="287"/>
      <c r="K11" s="285"/>
    </row>
    <row r="12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ht="15" customHeight="1">
      <c r="B13" s="288"/>
      <c r="C13" s="289"/>
      <c r="D13" s="290" t="s">
        <v>424</v>
      </c>
      <c r="E13" s="287"/>
      <c r="F13" s="287"/>
      <c r="G13" s="287"/>
      <c r="H13" s="287"/>
      <c r="I13" s="287"/>
      <c r="J13" s="287"/>
      <c r="K13" s="285"/>
    </row>
    <row r="14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ht="15" customHeight="1">
      <c r="B15" s="288"/>
      <c r="C15" s="289"/>
      <c r="D15" s="287" t="s">
        <v>425</v>
      </c>
      <c r="E15" s="287"/>
      <c r="F15" s="287"/>
      <c r="G15" s="287"/>
      <c r="H15" s="287"/>
      <c r="I15" s="287"/>
      <c r="J15" s="287"/>
      <c r="K15" s="285"/>
    </row>
    <row r="16" ht="15" customHeight="1">
      <c r="B16" s="288"/>
      <c r="C16" s="289"/>
      <c r="D16" s="287" t="s">
        <v>426</v>
      </c>
      <c r="E16" s="287"/>
      <c r="F16" s="287"/>
      <c r="G16" s="287"/>
      <c r="H16" s="287"/>
      <c r="I16" s="287"/>
      <c r="J16" s="287"/>
      <c r="K16" s="285"/>
    </row>
    <row r="17" ht="15" customHeight="1">
      <c r="B17" s="288"/>
      <c r="C17" s="289"/>
      <c r="D17" s="287" t="s">
        <v>427</v>
      </c>
      <c r="E17" s="287"/>
      <c r="F17" s="287"/>
      <c r="G17" s="287"/>
      <c r="H17" s="287"/>
      <c r="I17" s="287"/>
      <c r="J17" s="287"/>
      <c r="K17" s="285"/>
    </row>
    <row r="18" ht="15" customHeight="1">
      <c r="B18" s="288"/>
      <c r="C18" s="289"/>
      <c r="D18" s="289"/>
      <c r="E18" s="291" t="s">
        <v>78</v>
      </c>
      <c r="F18" s="287" t="s">
        <v>428</v>
      </c>
      <c r="G18" s="287"/>
      <c r="H18" s="287"/>
      <c r="I18" s="287"/>
      <c r="J18" s="287"/>
      <c r="K18" s="285"/>
    </row>
    <row r="19" ht="15" customHeight="1">
      <c r="B19" s="288"/>
      <c r="C19" s="289"/>
      <c r="D19" s="289"/>
      <c r="E19" s="291" t="s">
        <v>429</v>
      </c>
      <c r="F19" s="287" t="s">
        <v>430</v>
      </c>
      <c r="G19" s="287"/>
      <c r="H19" s="287"/>
      <c r="I19" s="287"/>
      <c r="J19" s="287"/>
      <c r="K19" s="285"/>
    </row>
    <row r="20" ht="15" customHeight="1">
      <c r="B20" s="288"/>
      <c r="C20" s="289"/>
      <c r="D20" s="289"/>
      <c r="E20" s="291" t="s">
        <v>431</v>
      </c>
      <c r="F20" s="287" t="s">
        <v>432</v>
      </c>
      <c r="G20" s="287"/>
      <c r="H20" s="287"/>
      <c r="I20" s="287"/>
      <c r="J20" s="287"/>
      <c r="K20" s="285"/>
    </row>
    <row r="21" ht="15" customHeight="1">
      <c r="B21" s="288"/>
      <c r="C21" s="289"/>
      <c r="D21" s="289"/>
      <c r="E21" s="291" t="s">
        <v>433</v>
      </c>
      <c r="F21" s="287" t="s">
        <v>434</v>
      </c>
      <c r="G21" s="287"/>
      <c r="H21" s="287"/>
      <c r="I21" s="287"/>
      <c r="J21" s="287"/>
      <c r="K21" s="285"/>
    </row>
    <row r="22" ht="15" customHeight="1">
      <c r="B22" s="288"/>
      <c r="C22" s="289"/>
      <c r="D22" s="289"/>
      <c r="E22" s="291" t="s">
        <v>435</v>
      </c>
      <c r="F22" s="287" t="s">
        <v>436</v>
      </c>
      <c r="G22" s="287"/>
      <c r="H22" s="287"/>
      <c r="I22" s="287"/>
      <c r="J22" s="287"/>
      <c r="K22" s="285"/>
    </row>
    <row r="23" ht="15" customHeight="1">
      <c r="B23" s="288"/>
      <c r="C23" s="289"/>
      <c r="D23" s="289"/>
      <c r="E23" s="291" t="s">
        <v>83</v>
      </c>
      <c r="F23" s="287" t="s">
        <v>437</v>
      </c>
      <c r="G23" s="287"/>
      <c r="H23" s="287"/>
      <c r="I23" s="287"/>
      <c r="J23" s="287"/>
      <c r="K23" s="285"/>
    </row>
    <row r="24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ht="15" customHeight="1">
      <c r="B25" s="288"/>
      <c r="C25" s="287" t="s">
        <v>438</v>
      </c>
      <c r="D25" s="287"/>
      <c r="E25" s="287"/>
      <c r="F25" s="287"/>
      <c r="G25" s="287"/>
      <c r="H25" s="287"/>
      <c r="I25" s="287"/>
      <c r="J25" s="287"/>
      <c r="K25" s="285"/>
    </row>
    <row r="26" ht="15" customHeight="1">
      <c r="B26" s="288"/>
      <c r="C26" s="287" t="s">
        <v>439</v>
      </c>
      <c r="D26" s="287"/>
      <c r="E26" s="287"/>
      <c r="F26" s="287"/>
      <c r="G26" s="287"/>
      <c r="H26" s="287"/>
      <c r="I26" s="287"/>
      <c r="J26" s="287"/>
      <c r="K26" s="285"/>
    </row>
    <row r="27" ht="15" customHeight="1">
      <c r="B27" s="288"/>
      <c r="C27" s="287"/>
      <c r="D27" s="287" t="s">
        <v>440</v>
      </c>
      <c r="E27" s="287"/>
      <c r="F27" s="287"/>
      <c r="G27" s="287"/>
      <c r="H27" s="287"/>
      <c r="I27" s="287"/>
      <c r="J27" s="287"/>
      <c r="K27" s="285"/>
    </row>
    <row r="28" ht="15" customHeight="1">
      <c r="B28" s="288"/>
      <c r="C28" s="289"/>
      <c r="D28" s="287" t="s">
        <v>441</v>
      </c>
      <c r="E28" s="287"/>
      <c r="F28" s="287"/>
      <c r="G28" s="287"/>
      <c r="H28" s="287"/>
      <c r="I28" s="287"/>
      <c r="J28" s="287"/>
      <c r="K28" s="285"/>
    </row>
    <row r="29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ht="15" customHeight="1">
      <c r="B30" s="288"/>
      <c r="C30" s="289"/>
      <c r="D30" s="287" t="s">
        <v>442</v>
      </c>
      <c r="E30" s="287"/>
      <c r="F30" s="287"/>
      <c r="G30" s="287"/>
      <c r="H30" s="287"/>
      <c r="I30" s="287"/>
      <c r="J30" s="287"/>
      <c r="K30" s="285"/>
    </row>
    <row r="31" ht="15" customHeight="1">
      <c r="B31" s="288"/>
      <c r="C31" s="289"/>
      <c r="D31" s="287" t="s">
        <v>443</v>
      </c>
      <c r="E31" s="287"/>
      <c r="F31" s="287"/>
      <c r="G31" s="287"/>
      <c r="H31" s="287"/>
      <c r="I31" s="287"/>
      <c r="J31" s="287"/>
      <c r="K31" s="285"/>
    </row>
    <row r="32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ht="15" customHeight="1">
      <c r="B33" s="288"/>
      <c r="C33" s="289"/>
      <c r="D33" s="287" t="s">
        <v>444</v>
      </c>
      <c r="E33" s="287"/>
      <c r="F33" s="287"/>
      <c r="G33" s="287"/>
      <c r="H33" s="287"/>
      <c r="I33" s="287"/>
      <c r="J33" s="287"/>
      <c r="K33" s="285"/>
    </row>
    <row r="34" ht="15" customHeight="1">
      <c r="B34" s="288"/>
      <c r="C34" s="289"/>
      <c r="D34" s="287" t="s">
        <v>445</v>
      </c>
      <c r="E34" s="287"/>
      <c r="F34" s="287"/>
      <c r="G34" s="287"/>
      <c r="H34" s="287"/>
      <c r="I34" s="287"/>
      <c r="J34" s="287"/>
      <c r="K34" s="285"/>
    </row>
    <row r="35" ht="15" customHeight="1">
      <c r="B35" s="288"/>
      <c r="C35" s="289"/>
      <c r="D35" s="287" t="s">
        <v>446</v>
      </c>
      <c r="E35" s="287"/>
      <c r="F35" s="287"/>
      <c r="G35" s="287"/>
      <c r="H35" s="287"/>
      <c r="I35" s="287"/>
      <c r="J35" s="287"/>
      <c r="K35" s="285"/>
    </row>
    <row r="36" ht="15" customHeight="1">
      <c r="B36" s="288"/>
      <c r="C36" s="289"/>
      <c r="D36" s="287"/>
      <c r="E36" s="290" t="s">
        <v>102</v>
      </c>
      <c r="F36" s="287"/>
      <c r="G36" s="287" t="s">
        <v>447</v>
      </c>
      <c r="H36" s="287"/>
      <c r="I36" s="287"/>
      <c r="J36" s="287"/>
      <c r="K36" s="285"/>
    </row>
    <row r="37" ht="30.75" customHeight="1">
      <c r="B37" s="288"/>
      <c r="C37" s="289"/>
      <c r="D37" s="287"/>
      <c r="E37" s="290" t="s">
        <v>448</v>
      </c>
      <c r="F37" s="287"/>
      <c r="G37" s="287" t="s">
        <v>449</v>
      </c>
      <c r="H37" s="287"/>
      <c r="I37" s="287"/>
      <c r="J37" s="287"/>
      <c r="K37" s="285"/>
    </row>
    <row r="38" ht="15" customHeight="1">
      <c r="B38" s="288"/>
      <c r="C38" s="289"/>
      <c r="D38" s="287"/>
      <c r="E38" s="290" t="s">
        <v>53</v>
      </c>
      <c r="F38" s="287"/>
      <c r="G38" s="287" t="s">
        <v>450</v>
      </c>
      <c r="H38" s="287"/>
      <c r="I38" s="287"/>
      <c r="J38" s="287"/>
      <c r="K38" s="285"/>
    </row>
    <row r="39" ht="15" customHeight="1">
      <c r="B39" s="288"/>
      <c r="C39" s="289"/>
      <c r="D39" s="287"/>
      <c r="E39" s="290" t="s">
        <v>54</v>
      </c>
      <c r="F39" s="287"/>
      <c r="G39" s="287" t="s">
        <v>451</v>
      </c>
      <c r="H39" s="287"/>
      <c r="I39" s="287"/>
      <c r="J39" s="287"/>
      <c r="K39" s="285"/>
    </row>
    <row r="40" ht="15" customHeight="1">
      <c r="B40" s="288"/>
      <c r="C40" s="289"/>
      <c r="D40" s="287"/>
      <c r="E40" s="290" t="s">
        <v>103</v>
      </c>
      <c r="F40" s="287"/>
      <c r="G40" s="287" t="s">
        <v>452</v>
      </c>
      <c r="H40" s="287"/>
      <c r="I40" s="287"/>
      <c r="J40" s="287"/>
      <c r="K40" s="285"/>
    </row>
    <row r="41" ht="15" customHeight="1">
      <c r="B41" s="288"/>
      <c r="C41" s="289"/>
      <c r="D41" s="287"/>
      <c r="E41" s="290" t="s">
        <v>104</v>
      </c>
      <c r="F41" s="287"/>
      <c r="G41" s="287" t="s">
        <v>453</v>
      </c>
      <c r="H41" s="287"/>
      <c r="I41" s="287"/>
      <c r="J41" s="287"/>
      <c r="K41" s="285"/>
    </row>
    <row r="42" ht="15" customHeight="1">
      <c r="B42" s="288"/>
      <c r="C42" s="289"/>
      <c r="D42" s="287"/>
      <c r="E42" s="290" t="s">
        <v>454</v>
      </c>
      <c r="F42" s="287"/>
      <c r="G42" s="287" t="s">
        <v>455</v>
      </c>
      <c r="H42" s="287"/>
      <c r="I42" s="287"/>
      <c r="J42" s="287"/>
      <c r="K42" s="285"/>
    </row>
    <row r="43" ht="15" customHeight="1">
      <c r="B43" s="288"/>
      <c r="C43" s="289"/>
      <c r="D43" s="287"/>
      <c r="E43" s="290"/>
      <c r="F43" s="287"/>
      <c r="G43" s="287" t="s">
        <v>456</v>
      </c>
      <c r="H43" s="287"/>
      <c r="I43" s="287"/>
      <c r="J43" s="287"/>
      <c r="K43" s="285"/>
    </row>
    <row r="44" ht="15" customHeight="1">
      <c r="B44" s="288"/>
      <c r="C44" s="289"/>
      <c r="D44" s="287"/>
      <c r="E44" s="290" t="s">
        <v>457</v>
      </c>
      <c r="F44" s="287"/>
      <c r="G44" s="287" t="s">
        <v>458</v>
      </c>
      <c r="H44" s="287"/>
      <c r="I44" s="287"/>
      <c r="J44" s="287"/>
      <c r="K44" s="285"/>
    </row>
    <row r="45" ht="15" customHeight="1">
      <c r="B45" s="288"/>
      <c r="C45" s="289"/>
      <c r="D45" s="287"/>
      <c r="E45" s="290" t="s">
        <v>106</v>
      </c>
      <c r="F45" s="287"/>
      <c r="G45" s="287" t="s">
        <v>459</v>
      </c>
      <c r="H45" s="287"/>
      <c r="I45" s="287"/>
      <c r="J45" s="287"/>
      <c r="K45" s="285"/>
    </row>
    <row r="46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ht="15" customHeight="1">
      <c r="B47" s="288"/>
      <c r="C47" s="289"/>
      <c r="D47" s="287" t="s">
        <v>460</v>
      </c>
      <c r="E47" s="287"/>
      <c r="F47" s="287"/>
      <c r="G47" s="287"/>
      <c r="H47" s="287"/>
      <c r="I47" s="287"/>
      <c r="J47" s="287"/>
      <c r="K47" s="285"/>
    </row>
    <row r="48" ht="15" customHeight="1">
      <c r="B48" s="288"/>
      <c r="C48" s="289"/>
      <c r="D48" s="289"/>
      <c r="E48" s="287" t="s">
        <v>461</v>
      </c>
      <c r="F48" s="287"/>
      <c r="G48" s="287"/>
      <c r="H48" s="287"/>
      <c r="I48" s="287"/>
      <c r="J48" s="287"/>
      <c r="K48" s="285"/>
    </row>
    <row r="49" ht="15" customHeight="1">
      <c r="B49" s="288"/>
      <c r="C49" s="289"/>
      <c r="D49" s="289"/>
      <c r="E49" s="287" t="s">
        <v>462</v>
      </c>
      <c r="F49" s="287"/>
      <c r="G49" s="287"/>
      <c r="H49" s="287"/>
      <c r="I49" s="287"/>
      <c r="J49" s="287"/>
      <c r="K49" s="285"/>
    </row>
    <row r="50" ht="15" customHeight="1">
      <c r="B50" s="288"/>
      <c r="C50" s="289"/>
      <c r="D50" s="289"/>
      <c r="E50" s="287" t="s">
        <v>463</v>
      </c>
      <c r="F50" s="287"/>
      <c r="G50" s="287"/>
      <c r="H50" s="287"/>
      <c r="I50" s="287"/>
      <c r="J50" s="287"/>
      <c r="K50" s="285"/>
    </row>
    <row r="51" ht="15" customHeight="1">
      <c r="B51" s="288"/>
      <c r="C51" s="289"/>
      <c r="D51" s="287" t="s">
        <v>464</v>
      </c>
      <c r="E51" s="287"/>
      <c r="F51" s="287"/>
      <c r="G51" s="287"/>
      <c r="H51" s="287"/>
      <c r="I51" s="287"/>
      <c r="J51" s="287"/>
      <c r="K51" s="285"/>
    </row>
    <row r="52" ht="25.5" customHeight="1">
      <c r="B52" s="283"/>
      <c r="C52" s="284" t="s">
        <v>465</v>
      </c>
      <c r="D52" s="284"/>
      <c r="E52" s="284"/>
      <c r="F52" s="284"/>
      <c r="G52" s="284"/>
      <c r="H52" s="284"/>
      <c r="I52" s="284"/>
      <c r="J52" s="284"/>
      <c r="K52" s="285"/>
    </row>
    <row r="53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ht="15" customHeight="1">
      <c r="B54" s="283"/>
      <c r="C54" s="287" t="s">
        <v>466</v>
      </c>
      <c r="D54" s="287"/>
      <c r="E54" s="287"/>
      <c r="F54" s="287"/>
      <c r="G54" s="287"/>
      <c r="H54" s="287"/>
      <c r="I54" s="287"/>
      <c r="J54" s="287"/>
      <c r="K54" s="285"/>
    </row>
    <row r="55" ht="15" customHeight="1">
      <c r="B55" s="283"/>
      <c r="C55" s="287" t="s">
        <v>467</v>
      </c>
      <c r="D55" s="287"/>
      <c r="E55" s="287"/>
      <c r="F55" s="287"/>
      <c r="G55" s="287"/>
      <c r="H55" s="287"/>
      <c r="I55" s="287"/>
      <c r="J55" s="287"/>
      <c r="K55" s="285"/>
    </row>
    <row r="56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ht="15" customHeight="1">
      <c r="B57" s="283"/>
      <c r="C57" s="287" t="s">
        <v>468</v>
      </c>
      <c r="D57" s="287"/>
      <c r="E57" s="287"/>
      <c r="F57" s="287"/>
      <c r="G57" s="287"/>
      <c r="H57" s="287"/>
      <c r="I57" s="287"/>
      <c r="J57" s="287"/>
      <c r="K57" s="285"/>
    </row>
    <row r="58" ht="15" customHeight="1">
      <c r="B58" s="283"/>
      <c r="C58" s="289"/>
      <c r="D58" s="287" t="s">
        <v>469</v>
      </c>
      <c r="E58" s="287"/>
      <c r="F58" s="287"/>
      <c r="G58" s="287"/>
      <c r="H58" s="287"/>
      <c r="I58" s="287"/>
      <c r="J58" s="287"/>
      <c r="K58" s="285"/>
    </row>
    <row r="59" ht="15" customHeight="1">
      <c r="B59" s="283"/>
      <c r="C59" s="289"/>
      <c r="D59" s="287" t="s">
        <v>470</v>
      </c>
      <c r="E59" s="287"/>
      <c r="F59" s="287"/>
      <c r="G59" s="287"/>
      <c r="H59" s="287"/>
      <c r="I59" s="287"/>
      <c r="J59" s="287"/>
      <c r="K59" s="285"/>
    </row>
    <row r="60" ht="15" customHeight="1">
      <c r="B60" s="283"/>
      <c r="C60" s="289"/>
      <c r="D60" s="287" t="s">
        <v>471</v>
      </c>
      <c r="E60" s="287"/>
      <c r="F60" s="287"/>
      <c r="G60" s="287"/>
      <c r="H60" s="287"/>
      <c r="I60" s="287"/>
      <c r="J60" s="287"/>
      <c r="K60" s="285"/>
    </row>
    <row r="61" ht="15" customHeight="1">
      <c r="B61" s="283"/>
      <c r="C61" s="289"/>
      <c r="D61" s="287" t="s">
        <v>472</v>
      </c>
      <c r="E61" s="287"/>
      <c r="F61" s="287"/>
      <c r="G61" s="287"/>
      <c r="H61" s="287"/>
      <c r="I61" s="287"/>
      <c r="J61" s="287"/>
      <c r="K61" s="285"/>
    </row>
    <row r="62" ht="15" customHeight="1">
      <c r="B62" s="283"/>
      <c r="C62" s="289"/>
      <c r="D62" s="292" t="s">
        <v>473</v>
      </c>
      <c r="E62" s="292"/>
      <c r="F62" s="292"/>
      <c r="G62" s="292"/>
      <c r="H62" s="292"/>
      <c r="I62" s="292"/>
      <c r="J62" s="292"/>
      <c r="K62" s="285"/>
    </row>
    <row r="63" ht="15" customHeight="1">
      <c r="B63" s="283"/>
      <c r="C63" s="289"/>
      <c r="D63" s="287" t="s">
        <v>474</v>
      </c>
      <c r="E63" s="287"/>
      <c r="F63" s="287"/>
      <c r="G63" s="287"/>
      <c r="H63" s="287"/>
      <c r="I63" s="287"/>
      <c r="J63" s="287"/>
      <c r="K63" s="285"/>
    </row>
    <row r="64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ht="15" customHeight="1">
      <c r="B65" s="283"/>
      <c r="C65" s="289"/>
      <c r="D65" s="287" t="s">
        <v>475</v>
      </c>
      <c r="E65" s="287"/>
      <c r="F65" s="287"/>
      <c r="G65" s="287"/>
      <c r="H65" s="287"/>
      <c r="I65" s="287"/>
      <c r="J65" s="287"/>
      <c r="K65" s="285"/>
    </row>
    <row r="66" ht="15" customHeight="1">
      <c r="B66" s="283"/>
      <c r="C66" s="289"/>
      <c r="D66" s="292" t="s">
        <v>476</v>
      </c>
      <c r="E66" s="292"/>
      <c r="F66" s="292"/>
      <c r="G66" s="292"/>
      <c r="H66" s="292"/>
      <c r="I66" s="292"/>
      <c r="J66" s="292"/>
      <c r="K66" s="285"/>
    </row>
    <row r="67" ht="15" customHeight="1">
      <c r="B67" s="283"/>
      <c r="C67" s="289"/>
      <c r="D67" s="287" t="s">
        <v>477</v>
      </c>
      <c r="E67" s="287"/>
      <c r="F67" s="287"/>
      <c r="G67" s="287"/>
      <c r="H67" s="287"/>
      <c r="I67" s="287"/>
      <c r="J67" s="287"/>
      <c r="K67" s="285"/>
    </row>
    <row r="68" ht="15" customHeight="1">
      <c r="B68" s="283"/>
      <c r="C68" s="289"/>
      <c r="D68" s="287" t="s">
        <v>478</v>
      </c>
      <c r="E68" s="287"/>
      <c r="F68" s="287"/>
      <c r="G68" s="287"/>
      <c r="H68" s="287"/>
      <c r="I68" s="287"/>
      <c r="J68" s="287"/>
      <c r="K68" s="285"/>
    </row>
    <row r="69" ht="15" customHeight="1">
      <c r="B69" s="283"/>
      <c r="C69" s="289"/>
      <c r="D69" s="287" t="s">
        <v>479</v>
      </c>
      <c r="E69" s="287"/>
      <c r="F69" s="287"/>
      <c r="G69" s="287"/>
      <c r="H69" s="287"/>
      <c r="I69" s="287"/>
      <c r="J69" s="287"/>
      <c r="K69" s="285"/>
    </row>
    <row r="70" ht="15" customHeight="1">
      <c r="B70" s="283"/>
      <c r="C70" s="289"/>
      <c r="D70" s="287" t="s">
        <v>480</v>
      </c>
      <c r="E70" s="287"/>
      <c r="F70" s="287"/>
      <c r="G70" s="287"/>
      <c r="H70" s="287"/>
      <c r="I70" s="287"/>
      <c r="J70" s="287"/>
      <c r="K70" s="285"/>
    </row>
    <row r="7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ht="45" customHeight="1">
      <c r="B75" s="302"/>
      <c r="C75" s="303" t="s">
        <v>481</v>
      </c>
      <c r="D75" s="303"/>
      <c r="E75" s="303"/>
      <c r="F75" s="303"/>
      <c r="G75" s="303"/>
      <c r="H75" s="303"/>
      <c r="I75" s="303"/>
      <c r="J75" s="303"/>
      <c r="K75" s="304"/>
    </row>
    <row r="76" ht="17.25" customHeight="1">
      <c r="B76" s="302"/>
      <c r="C76" s="305" t="s">
        <v>482</v>
      </c>
      <c r="D76" s="305"/>
      <c r="E76" s="305"/>
      <c r="F76" s="305" t="s">
        <v>483</v>
      </c>
      <c r="G76" s="306"/>
      <c r="H76" s="305" t="s">
        <v>54</v>
      </c>
      <c r="I76" s="305" t="s">
        <v>57</v>
      </c>
      <c r="J76" s="305" t="s">
        <v>484</v>
      </c>
      <c r="K76" s="304"/>
    </row>
    <row r="77" ht="17.25" customHeight="1">
      <c r="B77" s="302"/>
      <c r="C77" s="307" t="s">
        <v>485</v>
      </c>
      <c r="D77" s="307"/>
      <c r="E77" s="307"/>
      <c r="F77" s="308" t="s">
        <v>486</v>
      </c>
      <c r="G77" s="309"/>
      <c r="H77" s="307"/>
      <c r="I77" s="307"/>
      <c r="J77" s="307" t="s">
        <v>487</v>
      </c>
      <c r="K77" s="304"/>
    </row>
    <row r="78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ht="15" customHeight="1">
      <c r="B79" s="302"/>
      <c r="C79" s="290" t="s">
        <v>53</v>
      </c>
      <c r="D79" s="310"/>
      <c r="E79" s="310"/>
      <c r="F79" s="312" t="s">
        <v>488</v>
      </c>
      <c r="G79" s="311"/>
      <c r="H79" s="290" t="s">
        <v>489</v>
      </c>
      <c r="I79" s="290" t="s">
        <v>490</v>
      </c>
      <c r="J79" s="290">
        <v>20</v>
      </c>
      <c r="K79" s="304"/>
    </row>
    <row r="80" ht="15" customHeight="1">
      <c r="B80" s="302"/>
      <c r="C80" s="290" t="s">
        <v>491</v>
      </c>
      <c r="D80" s="290"/>
      <c r="E80" s="290"/>
      <c r="F80" s="312" t="s">
        <v>488</v>
      </c>
      <c r="G80" s="311"/>
      <c r="H80" s="290" t="s">
        <v>492</v>
      </c>
      <c r="I80" s="290" t="s">
        <v>490</v>
      </c>
      <c r="J80" s="290">
        <v>120</v>
      </c>
      <c r="K80" s="304"/>
    </row>
    <row r="81" ht="15" customHeight="1">
      <c r="B81" s="313"/>
      <c r="C81" s="290" t="s">
        <v>493</v>
      </c>
      <c r="D81" s="290"/>
      <c r="E81" s="290"/>
      <c r="F81" s="312" t="s">
        <v>494</v>
      </c>
      <c r="G81" s="311"/>
      <c r="H81" s="290" t="s">
        <v>495</v>
      </c>
      <c r="I81" s="290" t="s">
        <v>490</v>
      </c>
      <c r="J81" s="290">
        <v>50</v>
      </c>
      <c r="K81" s="304"/>
    </row>
    <row r="82" ht="15" customHeight="1">
      <c r="B82" s="313"/>
      <c r="C82" s="290" t="s">
        <v>496</v>
      </c>
      <c r="D82" s="290"/>
      <c r="E82" s="290"/>
      <c r="F82" s="312" t="s">
        <v>488</v>
      </c>
      <c r="G82" s="311"/>
      <c r="H82" s="290" t="s">
        <v>497</v>
      </c>
      <c r="I82" s="290" t="s">
        <v>498</v>
      </c>
      <c r="J82" s="290"/>
      <c r="K82" s="304"/>
    </row>
    <row r="83" ht="15" customHeight="1">
      <c r="B83" s="313"/>
      <c r="C83" s="314" t="s">
        <v>499</v>
      </c>
      <c r="D83" s="314"/>
      <c r="E83" s="314"/>
      <c r="F83" s="315" t="s">
        <v>494</v>
      </c>
      <c r="G83" s="314"/>
      <c r="H83" s="314" t="s">
        <v>500</v>
      </c>
      <c r="I83" s="314" t="s">
        <v>490</v>
      </c>
      <c r="J83" s="314">
        <v>15</v>
      </c>
      <c r="K83" s="304"/>
    </row>
    <row r="84" ht="15" customHeight="1">
      <c r="B84" s="313"/>
      <c r="C84" s="314" t="s">
        <v>501</v>
      </c>
      <c r="D84" s="314"/>
      <c r="E84" s="314"/>
      <c r="F84" s="315" t="s">
        <v>494</v>
      </c>
      <c r="G84" s="314"/>
      <c r="H84" s="314" t="s">
        <v>502</v>
      </c>
      <c r="I84" s="314" t="s">
        <v>490</v>
      </c>
      <c r="J84" s="314">
        <v>15</v>
      </c>
      <c r="K84" s="304"/>
    </row>
    <row r="85" ht="15" customHeight="1">
      <c r="B85" s="313"/>
      <c r="C85" s="314" t="s">
        <v>503</v>
      </c>
      <c r="D85" s="314"/>
      <c r="E85" s="314"/>
      <c r="F85" s="315" t="s">
        <v>494</v>
      </c>
      <c r="G85" s="314"/>
      <c r="H85" s="314" t="s">
        <v>504</v>
      </c>
      <c r="I85" s="314" t="s">
        <v>490</v>
      </c>
      <c r="J85" s="314">
        <v>20</v>
      </c>
      <c r="K85" s="304"/>
    </row>
    <row r="86" ht="15" customHeight="1">
      <c r="B86" s="313"/>
      <c r="C86" s="314" t="s">
        <v>505</v>
      </c>
      <c r="D86" s="314"/>
      <c r="E86" s="314"/>
      <c r="F86" s="315" t="s">
        <v>494</v>
      </c>
      <c r="G86" s="314"/>
      <c r="H86" s="314" t="s">
        <v>506</v>
      </c>
      <c r="I86" s="314" t="s">
        <v>490</v>
      </c>
      <c r="J86" s="314">
        <v>20</v>
      </c>
      <c r="K86" s="304"/>
    </row>
    <row r="87" ht="15" customHeight="1">
      <c r="B87" s="313"/>
      <c r="C87" s="290" t="s">
        <v>507</v>
      </c>
      <c r="D87" s="290"/>
      <c r="E87" s="290"/>
      <c r="F87" s="312" t="s">
        <v>494</v>
      </c>
      <c r="G87" s="311"/>
      <c r="H87" s="290" t="s">
        <v>508</v>
      </c>
      <c r="I87" s="290" t="s">
        <v>490</v>
      </c>
      <c r="J87" s="290">
        <v>50</v>
      </c>
      <c r="K87" s="304"/>
    </row>
    <row r="88" ht="15" customHeight="1">
      <c r="B88" s="313"/>
      <c r="C88" s="290" t="s">
        <v>509</v>
      </c>
      <c r="D88" s="290"/>
      <c r="E88" s="290"/>
      <c r="F88" s="312" t="s">
        <v>494</v>
      </c>
      <c r="G88" s="311"/>
      <c r="H88" s="290" t="s">
        <v>510</v>
      </c>
      <c r="I88" s="290" t="s">
        <v>490</v>
      </c>
      <c r="J88" s="290">
        <v>20</v>
      </c>
      <c r="K88" s="304"/>
    </row>
    <row r="89" ht="15" customHeight="1">
      <c r="B89" s="313"/>
      <c r="C89" s="290" t="s">
        <v>511</v>
      </c>
      <c r="D89" s="290"/>
      <c r="E89" s="290"/>
      <c r="F89" s="312" t="s">
        <v>494</v>
      </c>
      <c r="G89" s="311"/>
      <c r="H89" s="290" t="s">
        <v>512</v>
      </c>
      <c r="I89" s="290" t="s">
        <v>490</v>
      </c>
      <c r="J89" s="290">
        <v>20</v>
      </c>
      <c r="K89" s="304"/>
    </row>
    <row r="90" ht="15" customHeight="1">
      <c r="B90" s="313"/>
      <c r="C90" s="290" t="s">
        <v>513</v>
      </c>
      <c r="D90" s="290"/>
      <c r="E90" s="290"/>
      <c r="F90" s="312" t="s">
        <v>494</v>
      </c>
      <c r="G90" s="311"/>
      <c r="H90" s="290" t="s">
        <v>514</v>
      </c>
      <c r="I90" s="290" t="s">
        <v>490</v>
      </c>
      <c r="J90" s="290">
        <v>50</v>
      </c>
      <c r="K90" s="304"/>
    </row>
    <row r="91" ht="15" customHeight="1">
      <c r="B91" s="313"/>
      <c r="C91" s="290" t="s">
        <v>515</v>
      </c>
      <c r="D91" s="290"/>
      <c r="E91" s="290"/>
      <c r="F91" s="312" t="s">
        <v>494</v>
      </c>
      <c r="G91" s="311"/>
      <c r="H91" s="290" t="s">
        <v>515</v>
      </c>
      <c r="I91" s="290" t="s">
        <v>490</v>
      </c>
      <c r="J91" s="290">
        <v>50</v>
      </c>
      <c r="K91" s="304"/>
    </row>
    <row r="92" ht="15" customHeight="1">
      <c r="B92" s="313"/>
      <c r="C92" s="290" t="s">
        <v>516</v>
      </c>
      <c r="D92" s="290"/>
      <c r="E92" s="290"/>
      <c r="F92" s="312" t="s">
        <v>494</v>
      </c>
      <c r="G92" s="311"/>
      <c r="H92" s="290" t="s">
        <v>517</v>
      </c>
      <c r="I92" s="290" t="s">
        <v>490</v>
      </c>
      <c r="J92" s="290">
        <v>255</v>
      </c>
      <c r="K92" s="304"/>
    </row>
    <row r="93" ht="15" customHeight="1">
      <c r="B93" s="313"/>
      <c r="C93" s="290" t="s">
        <v>518</v>
      </c>
      <c r="D93" s="290"/>
      <c r="E93" s="290"/>
      <c r="F93" s="312" t="s">
        <v>488</v>
      </c>
      <c r="G93" s="311"/>
      <c r="H93" s="290" t="s">
        <v>519</v>
      </c>
      <c r="I93" s="290" t="s">
        <v>520</v>
      </c>
      <c r="J93" s="290"/>
      <c r="K93" s="304"/>
    </row>
    <row r="94" ht="15" customHeight="1">
      <c r="B94" s="313"/>
      <c r="C94" s="290" t="s">
        <v>521</v>
      </c>
      <c r="D94" s="290"/>
      <c r="E94" s="290"/>
      <c r="F94" s="312" t="s">
        <v>488</v>
      </c>
      <c r="G94" s="311"/>
      <c r="H94" s="290" t="s">
        <v>522</v>
      </c>
      <c r="I94" s="290" t="s">
        <v>523</v>
      </c>
      <c r="J94" s="290"/>
      <c r="K94" s="304"/>
    </row>
    <row r="95" ht="15" customHeight="1">
      <c r="B95" s="313"/>
      <c r="C95" s="290" t="s">
        <v>524</v>
      </c>
      <c r="D95" s="290"/>
      <c r="E95" s="290"/>
      <c r="F95" s="312" t="s">
        <v>488</v>
      </c>
      <c r="G95" s="311"/>
      <c r="H95" s="290" t="s">
        <v>524</v>
      </c>
      <c r="I95" s="290" t="s">
        <v>523</v>
      </c>
      <c r="J95" s="290"/>
      <c r="K95" s="304"/>
    </row>
    <row r="96" ht="15" customHeight="1">
      <c r="B96" s="313"/>
      <c r="C96" s="290" t="s">
        <v>38</v>
      </c>
      <c r="D96" s="290"/>
      <c r="E96" s="290"/>
      <c r="F96" s="312" t="s">
        <v>488</v>
      </c>
      <c r="G96" s="311"/>
      <c r="H96" s="290" t="s">
        <v>525</v>
      </c>
      <c r="I96" s="290" t="s">
        <v>523</v>
      </c>
      <c r="J96" s="290"/>
      <c r="K96" s="304"/>
    </row>
    <row r="97" ht="15" customHeight="1">
      <c r="B97" s="313"/>
      <c r="C97" s="290" t="s">
        <v>48</v>
      </c>
      <c r="D97" s="290"/>
      <c r="E97" s="290"/>
      <c r="F97" s="312" t="s">
        <v>488</v>
      </c>
      <c r="G97" s="311"/>
      <c r="H97" s="290" t="s">
        <v>526</v>
      </c>
      <c r="I97" s="290" t="s">
        <v>523</v>
      </c>
      <c r="J97" s="290"/>
      <c r="K97" s="304"/>
    </row>
    <row r="98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ht="45" customHeight="1">
      <c r="B102" s="302"/>
      <c r="C102" s="303" t="s">
        <v>527</v>
      </c>
      <c r="D102" s="303"/>
      <c r="E102" s="303"/>
      <c r="F102" s="303"/>
      <c r="G102" s="303"/>
      <c r="H102" s="303"/>
      <c r="I102" s="303"/>
      <c r="J102" s="303"/>
      <c r="K102" s="304"/>
    </row>
    <row r="103" ht="17.25" customHeight="1">
      <c r="B103" s="302"/>
      <c r="C103" s="305" t="s">
        <v>482</v>
      </c>
      <c r="D103" s="305"/>
      <c r="E103" s="305"/>
      <c r="F103" s="305" t="s">
        <v>483</v>
      </c>
      <c r="G103" s="306"/>
      <c r="H103" s="305" t="s">
        <v>54</v>
      </c>
      <c r="I103" s="305" t="s">
        <v>57</v>
      </c>
      <c r="J103" s="305" t="s">
        <v>484</v>
      </c>
      <c r="K103" s="304"/>
    </row>
    <row r="104" ht="17.25" customHeight="1">
      <c r="B104" s="302"/>
      <c r="C104" s="307" t="s">
        <v>485</v>
      </c>
      <c r="D104" s="307"/>
      <c r="E104" s="307"/>
      <c r="F104" s="308" t="s">
        <v>486</v>
      </c>
      <c r="G104" s="309"/>
      <c r="H104" s="307"/>
      <c r="I104" s="307"/>
      <c r="J104" s="307" t="s">
        <v>487</v>
      </c>
      <c r="K104" s="304"/>
    </row>
    <row r="105" ht="5.25" customHeight="1">
      <c r="B105" s="302"/>
      <c r="C105" s="305"/>
      <c r="D105" s="305"/>
      <c r="E105" s="305"/>
      <c r="F105" s="305"/>
      <c r="G105" s="321"/>
      <c r="H105" s="305"/>
      <c r="I105" s="305"/>
      <c r="J105" s="305"/>
      <c r="K105" s="304"/>
    </row>
    <row r="106" ht="15" customHeight="1">
      <c r="B106" s="302"/>
      <c r="C106" s="290" t="s">
        <v>53</v>
      </c>
      <c r="D106" s="310"/>
      <c r="E106" s="310"/>
      <c r="F106" s="312" t="s">
        <v>488</v>
      </c>
      <c r="G106" s="321"/>
      <c r="H106" s="290" t="s">
        <v>528</v>
      </c>
      <c r="I106" s="290" t="s">
        <v>490</v>
      </c>
      <c r="J106" s="290">
        <v>20</v>
      </c>
      <c r="K106" s="304"/>
    </row>
    <row r="107" ht="15" customHeight="1">
      <c r="B107" s="302"/>
      <c r="C107" s="290" t="s">
        <v>491</v>
      </c>
      <c r="D107" s="290"/>
      <c r="E107" s="290"/>
      <c r="F107" s="312" t="s">
        <v>488</v>
      </c>
      <c r="G107" s="290"/>
      <c r="H107" s="290" t="s">
        <v>528</v>
      </c>
      <c r="I107" s="290" t="s">
        <v>490</v>
      </c>
      <c r="J107" s="290">
        <v>120</v>
      </c>
      <c r="K107" s="304"/>
    </row>
    <row r="108" ht="15" customHeight="1">
      <c r="B108" s="313"/>
      <c r="C108" s="290" t="s">
        <v>493</v>
      </c>
      <c r="D108" s="290"/>
      <c r="E108" s="290"/>
      <c r="F108" s="312" t="s">
        <v>494</v>
      </c>
      <c r="G108" s="290"/>
      <c r="H108" s="290" t="s">
        <v>528</v>
      </c>
      <c r="I108" s="290" t="s">
        <v>490</v>
      </c>
      <c r="J108" s="290">
        <v>50</v>
      </c>
      <c r="K108" s="304"/>
    </row>
    <row r="109" ht="15" customHeight="1">
      <c r="B109" s="313"/>
      <c r="C109" s="290" t="s">
        <v>496</v>
      </c>
      <c r="D109" s="290"/>
      <c r="E109" s="290"/>
      <c r="F109" s="312" t="s">
        <v>488</v>
      </c>
      <c r="G109" s="290"/>
      <c r="H109" s="290" t="s">
        <v>528</v>
      </c>
      <c r="I109" s="290" t="s">
        <v>498</v>
      </c>
      <c r="J109" s="290"/>
      <c r="K109" s="304"/>
    </row>
    <row r="110" ht="15" customHeight="1">
      <c r="B110" s="313"/>
      <c r="C110" s="290" t="s">
        <v>507</v>
      </c>
      <c r="D110" s="290"/>
      <c r="E110" s="290"/>
      <c r="F110" s="312" t="s">
        <v>494</v>
      </c>
      <c r="G110" s="290"/>
      <c r="H110" s="290" t="s">
        <v>528</v>
      </c>
      <c r="I110" s="290" t="s">
        <v>490</v>
      </c>
      <c r="J110" s="290">
        <v>50</v>
      </c>
      <c r="K110" s="304"/>
    </row>
    <row r="111" ht="15" customHeight="1">
      <c r="B111" s="313"/>
      <c r="C111" s="290" t="s">
        <v>515</v>
      </c>
      <c r="D111" s="290"/>
      <c r="E111" s="290"/>
      <c r="F111" s="312" t="s">
        <v>494</v>
      </c>
      <c r="G111" s="290"/>
      <c r="H111" s="290" t="s">
        <v>528</v>
      </c>
      <c r="I111" s="290" t="s">
        <v>490</v>
      </c>
      <c r="J111" s="290">
        <v>50</v>
      </c>
      <c r="K111" s="304"/>
    </row>
    <row r="112" ht="15" customHeight="1">
      <c r="B112" s="313"/>
      <c r="C112" s="290" t="s">
        <v>513</v>
      </c>
      <c r="D112" s="290"/>
      <c r="E112" s="290"/>
      <c r="F112" s="312" t="s">
        <v>494</v>
      </c>
      <c r="G112" s="290"/>
      <c r="H112" s="290" t="s">
        <v>528</v>
      </c>
      <c r="I112" s="290" t="s">
        <v>490</v>
      </c>
      <c r="J112" s="290">
        <v>50</v>
      </c>
      <c r="K112" s="304"/>
    </row>
    <row r="113" ht="15" customHeight="1">
      <c r="B113" s="313"/>
      <c r="C113" s="290" t="s">
        <v>53</v>
      </c>
      <c r="D113" s="290"/>
      <c r="E113" s="290"/>
      <c r="F113" s="312" t="s">
        <v>488</v>
      </c>
      <c r="G113" s="290"/>
      <c r="H113" s="290" t="s">
        <v>529</v>
      </c>
      <c r="I113" s="290" t="s">
        <v>490</v>
      </c>
      <c r="J113" s="290">
        <v>20</v>
      </c>
      <c r="K113" s="304"/>
    </row>
    <row r="114" ht="15" customHeight="1">
      <c r="B114" s="313"/>
      <c r="C114" s="290" t="s">
        <v>530</v>
      </c>
      <c r="D114" s="290"/>
      <c r="E114" s="290"/>
      <c r="F114" s="312" t="s">
        <v>488</v>
      </c>
      <c r="G114" s="290"/>
      <c r="H114" s="290" t="s">
        <v>531</v>
      </c>
      <c r="I114" s="290" t="s">
        <v>490</v>
      </c>
      <c r="J114" s="290">
        <v>120</v>
      </c>
      <c r="K114" s="304"/>
    </row>
    <row r="115" ht="15" customHeight="1">
      <c r="B115" s="313"/>
      <c r="C115" s="290" t="s">
        <v>38</v>
      </c>
      <c r="D115" s="290"/>
      <c r="E115" s="290"/>
      <c r="F115" s="312" t="s">
        <v>488</v>
      </c>
      <c r="G115" s="290"/>
      <c r="H115" s="290" t="s">
        <v>532</v>
      </c>
      <c r="I115" s="290" t="s">
        <v>523</v>
      </c>
      <c r="J115" s="290"/>
      <c r="K115" s="304"/>
    </row>
    <row r="116" ht="15" customHeight="1">
      <c r="B116" s="313"/>
      <c r="C116" s="290" t="s">
        <v>48</v>
      </c>
      <c r="D116" s="290"/>
      <c r="E116" s="290"/>
      <c r="F116" s="312" t="s">
        <v>488</v>
      </c>
      <c r="G116" s="290"/>
      <c r="H116" s="290" t="s">
        <v>533</v>
      </c>
      <c r="I116" s="290" t="s">
        <v>523</v>
      </c>
      <c r="J116" s="290"/>
      <c r="K116" s="304"/>
    </row>
    <row r="117" ht="15" customHeight="1">
      <c r="B117" s="313"/>
      <c r="C117" s="290" t="s">
        <v>57</v>
      </c>
      <c r="D117" s="290"/>
      <c r="E117" s="290"/>
      <c r="F117" s="312" t="s">
        <v>488</v>
      </c>
      <c r="G117" s="290"/>
      <c r="H117" s="290" t="s">
        <v>534</v>
      </c>
      <c r="I117" s="290" t="s">
        <v>535</v>
      </c>
      <c r="J117" s="290"/>
      <c r="K117" s="304"/>
    </row>
    <row r="118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ht="18.75" customHeight="1">
      <c r="B119" s="323"/>
      <c r="C119" s="287"/>
      <c r="D119" s="287"/>
      <c r="E119" s="287"/>
      <c r="F119" s="324"/>
      <c r="G119" s="287"/>
      <c r="H119" s="287"/>
      <c r="I119" s="287"/>
      <c r="J119" s="287"/>
      <c r="K119" s="323"/>
    </row>
    <row r="120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ht="45" customHeight="1">
      <c r="B122" s="328"/>
      <c r="C122" s="281" t="s">
        <v>536</v>
      </c>
      <c r="D122" s="281"/>
      <c r="E122" s="281"/>
      <c r="F122" s="281"/>
      <c r="G122" s="281"/>
      <c r="H122" s="281"/>
      <c r="I122" s="281"/>
      <c r="J122" s="281"/>
      <c r="K122" s="329"/>
    </row>
    <row r="123" ht="17.25" customHeight="1">
      <c r="B123" s="330"/>
      <c r="C123" s="305" t="s">
        <v>482</v>
      </c>
      <c r="D123" s="305"/>
      <c r="E123" s="305"/>
      <c r="F123" s="305" t="s">
        <v>483</v>
      </c>
      <c r="G123" s="306"/>
      <c r="H123" s="305" t="s">
        <v>54</v>
      </c>
      <c r="I123" s="305" t="s">
        <v>57</v>
      </c>
      <c r="J123" s="305" t="s">
        <v>484</v>
      </c>
      <c r="K123" s="331"/>
    </row>
    <row r="124" ht="17.25" customHeight="1">
      <c r="B124" s="330"/>
      <c r="C124" s="307" t="s">
        <v>485</v>
      </c>
      <c r="D124" s="307"/>
      <c r="E124" s="307"/>
      <c r="F124" s="308" t="s">
        <v>486</v>
      </c>
      <c r="G124" s="309"/>
      <c r="H124" s="307"/>
      <c r="I124" s="307"/>
      <c r="J124" s="307" t="s">
        <v>487</v>
      </c>
      <c r="K124" s="331"/>
    </row>
    <row r="125" ht="5.25" customHeight="1">
      <c r="B125" s="332"/>
      <c r="C125" s="310"/>
      <c r="D125" s="310"/>
      <c r="E125" s="310"/>
      <c r="F125" s="310"/>
      <c r="G125" s="290"/>
      <c r="H125" s="310"/>
      <c r="I125" s="310"/>
      <c r="J125" s="310"/>
      <c r="K125" s="333"/>
    </row>
    <row r="126" ht="15" customHeight="1">
      <c r="B126" s="332"/>
      <c r="C126" s="290" t="s">
        <v>491</v>
      </c>
      <c r="D126" s="310"/>
      <c r="E126" s="310"/>
      <c r="F126" s="312" t="s">
        <v>488</v>
      </c>
      <c r="G126" s="290"/>
      <c r="H126" s="290" t="s">
        <v>528</v>
      </c>
      <c r="I126" s="290" t="s">
        <v>490</v>
      </c>
      <c r="J126" s="290">
        <v>120</v>
      </c>
      <c r="K126" s="334"/>
    </row>
    <row r="127" ht="15" customHeight="1">
      <c r="B127" s="332"/>
      <c r="C127" s="290" t="s">
        <v>537</v>
      </c>
      <c r="D127" s="290"/>
      <c r="E127" s="290"/>
      <c r="F127" s="312" t="s">
        <v>488</v>
      </c>
      <c r="G127" s="290"/>
      <c r="H127" s="290" t="s">
        <v>538</v>
      </c>
      <c r="I127" s="290" t="s">
        <v>490</v>
      </c>
      <c r="J127" s="290" t="s">
        <v>539</v>
      </c>
      <c r="K127" s="334"/>
    </row>
    <row r="128" ht="15" customHeight="1">
      <c r="B128" s="332"/>
      <c r="C128" s="290" t="s">
        <v>83</v>
      </c>
      <c r="D128" s="290"/>
      <c r="E128" s="290"/>
      <c r="F128" s="312" t="s">
        <v>488</v>
      </c>
      <c r="G128" s="290"/>
      <c r="H128" s="290" t="s">
        <v>540</v>
      </c>
      <c r="I128" s="290" t="s">
        <v>490</v>
      </c>
      <c r="J128" s="290" t="s">
        <v>539</v>
      </c>
      <c r="K128" s="334"/>
    </row>
    <row r="129" ht="15" customHeight="1">
      <c r="B129" s="332"/>
      <c r="C129" s="290" t="s">
        <v>499</v>
      </c>
      <c r="D129" s="290"/>
      <c r="E129" s="290"/>
      <c r="F129" s="312" t="s">
        <v>494</v>
      </c>
      <c r="G129" s="290"/>
      <c r="H129" s="290" t="s">
        <v>500</v>
      </c>
      <c r="I129" s="290" t="s">
        <v>490</v>
      </c>
      <c r="J129" s="290">
        <v>15</v>
      </c>
      <c r="K129" s="334"/>
    </row>
    <row r="130" ht="15" customHeight="1">
      <c r="B130" s="332"/>
      <c r="C130" s="314" t="s">
        <v>501</v>
      </c>
      <c r="D130" s="314"/>
      <c r="E130" s="314"/>
      <c r="F130" s="315" t="s">
        <v>494</v>
      </c>
      <c r="G130" s="314"/>
      <c r="H130" s="314" t="s">
        <v>502</v>
      </c>
      <c r="I130" s="314" t="s">
        <v>490</v>
      </c>
      <c r="J130" s="314">
        <v>15</v>
      </c>
      <c r="K130" s="334"/>
    </row>
    <row r="131" ht="15" customHeight="1">
      <c r="B131" s="332"/>
      <c r="C131" s="314" t="s">
        <v>503</v>
      </c>
      <c r="D131" s="314"/>
      <c r="E131" s="314"/>
      <c r="F131" s="315" t="s">
        <v>494</v>
      </c>
      <c r="G131" s="314"/>
      <c r="H131" s="314" t="s">
        <v>504</v>
      </c>
      <c r="I131" s="314" t="s">
        <v>490</v>
      </c>
      <c r="J131" s="314">
        <v>20</v>
      </c>
      <c r="K131" s="334"/>
    </row>
    <row r="132" ht="15" customHeight="1">
      <c r="B132" s="332"/>
      <c r="C132" s="314" t="s">
        <v>505</v>
      </c>
      <c r="D132" s="314"/>
      <c r="E132" s="314"/>
      <c r="F132" s="315" t="s">
        <v>494</v>
      </c>
      <c r="G132" s="314"/>
      <c r="H132" s="314" t="s">
        <v>506</v>
      </c>
      <c r="I132" s="314" t="s">
        <v>490</v>
      </c>
      <c r="J132" s="314">
        <v>20</v>
      </c>
      <c r="K132" s="334"/>
    </row>
    <row r="133" ht="15" customHeight="1">
      <c r="B133" s="332"/>
      <c r="C133" s="290" t="s">
        <v>493</v>
      </c>
      <c r="D133" s="290"/>
      <c r="E133" s="290"/>
      <c r="F133" s="312" t="s">
        <v>494</v>
      </c>
      <c r="G133" s="290"/>
      <c r="H133" s="290" t="s">
        <v>528</v>
      </c>
      <c r="I133" s="290" t="s">
        <v>490</v>
      </c>
      <c r="J133" s="290">
        <v>50</v>
      </c>
      <c r="K133" s="334"/>
    </row>
    <row r="134" ht="15" customHeight="1">
      <c r="B134" s="332"/>
      <c r="C134" s="290" t="s">
        <v>507</v>
      </c>
      <c r="D134" s="290"/>
      <c r="E134" s="290"/>
      <c r="F134" s="312" t="s">
        <v>494</v>
      </c>
      <c r="G134" s="290"/>
      <c r="H134" s="290" t="s">
        <v>528</v>
      </c>
      <c r="I134" s="290" t="s">
        <v>490</v>
      </c>
      <c r="J134" s="290">
        <v>50</v>
      </c>
      <c r="K134" s="334"/>
    </row>
    <row r="135" ht="15" customHeight="1">
      <c r="B135" s="332"/>
      <c r="C135" s="290" t="s">
        <v>513</v>
      </c>
      <c r="D135" s="290"/>
      <c r="E135" s="290"/>
      <c r="F135" s="312" t="s">
        <v>494</v>
      </c>
      <c r="G135" s="290"/>
      <c r="H135" s="290" t="s">
        <v>528</v>
      </c>
      <c r="I135" s="290" t="s">
        <v>490</v>
      </c>
      <c r="J135" s="290">
        <v>50</v>
      </c>
      <c r="K135" s="334"/>
    </row>
    <row r="136" ht="15" customHeight="1">
      <c r="B136" s="332"/>
      <c r="C136" s="290" t="s">
        <v>515</v>
      </c>
      <c r="D136" s="290"/>
      <c r="E136" s="290"/>
      <c r="F136" s="312" t="s">
        <v>494</v>
      </c>
      <c r="G136" s="290"/>
      <c r="H136" s="290" t="s">
        <v>528</v>
      </c>
      <c r="I136" s="290" t="s">
        <v>490</v>
      </c>
      <c r="J136" s="290">
        <v>50</v>
      </c>
      <c r="K136" s="334"/>
    </row>
    <row r="137" ht="15" customHeight="1">
      <c r="B137" s="332"/>
      <c r="C137" s="290" t="s">
        <v>516</v>
      </c>
      <c r="D137" s="290"/>
      <c r="E137" s="290"/>
      <c r="F137" s="312" t="s">
        <v>494</v>
      </c>
      <c r="G137" s="290"/>
      <c r="H137" s="290" t="s">
        <v>541</v>
      </c>
      <c r="I137" s="290" t="s">
        <v>490</v>
      </c>
      <c r="J137" s="290">
        <v>255</v>
      </c>
      <c r="K137" s="334"/>
    </row>
    <row r="138" ht="15" customHeight="1">
      <c r="B138" s="332"/>
      <c r="C138" s="290" t="s">
        <v>518</v>
      </c>
      <c r="D138" s="290"/>
      <c r="E138" s="290"/>
      <c r="F138" s="312" t="s">
        <v>488</v>
      </c>
      <c r="G138" s="290"/>
      <c r="H138" s="290" t="s">
        <v>542</v>
      </c>
      <c r="I138" s="290" t="s">
        <v>520</v>
      </c>
      <c r="J138" s="290"/>
      <c r="K138" s="334"/>
    </row>
    <row r="139" ht="15" customHeight="1">
      <c r="B139" s="332"/>
      <c r="C139" s="290" t="s">
        <v>521</v>
      </c>
      <c r="D139" s="290"/>
      <c r="E139" s="290"/>
      <c r="F139" s="312" t="s">
        <v>488</v>
      </c>
      <c r="G139" s="290"/>
      <c r="H139" s="290" t="s">
        <v>543</v>
      </c>
      <c r="I139" s="290" t="s">
        <v>523</v>
      </c>
      <c r="J139" s="290"/>
      <c r="K139" s="334"/>
    </row>
    <row r="140" ht="15" customHeight="1">
      <c r="B140" s="332"/>
      <c r="C140" s="290" t="s">
        <v>524</v>
      </c>
      <c r="D140" s="290"/>
      <c r="E140" s="290"/>
      <c r="F140" s="312" t="s">
        <v>488</v>
      </c>
      <c r="G140" s="290"/>
      <c r="H140" s="290" t="s">
        <v>524</v>
      </c>
      <c r="I140" s="290" t="s">
        <v>523</v>
      </c>
      <c r="J140" s="290"/>
      <c r="K140" s="334"/>
    </row>
    <row r="141" ht="15" customHeight="1">
      <c r="B141" s="332"/>
      <c r="C141" s="290" t="s">
        <v>38</v>
      </c>
      <c r="D141" s="290"/>
      <c r="E141" s="290"/>
      <c r="F141" s="312" t="s">
        <v>488</v>
      </c>
      <c r="G141" s="290"/>
      <c r="H141" s="290" t="s">
        <v>544</v>
      </c>
      <c r="I141" s="290" t="s">
        <v>523</v>
      </c>
      <c r="J141" s="290"/>
      <c r="K141" s="334"/>
    </row>
    <row r="142" ht="15" customHeight="1">
      <c r="B142" s="332"/>
      <c r="C142" s="290" t="s">
        <v>545</v>
      </c>
      <c r="D142" s="290"/>
      <c r="E142" s="290"/>
      <c r="F142" s="312" t="s">
        <v>488</v>
      </c>
      <c r="G142" s="290"/>
      <c r="H142" s="290" t="s">
        <v>546</v>
      </c>
      <c r="I142" s="290" t="s">
        <v>523</v>
      </c>
      <c r="J142" s="290"/>
      <c r="K142" s="334"/>
    </row>
    <row r="143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ht="18.75" customHeight="1">
      <c r="B144" s="287"/>
      <c r="C144" s="287"/>
      <c r="D144" s="287"/>
      <c r="E144" s="287"/>
      <c r="F144" s="324"/>
      <c r="G144" s="287"/>
      <c r="H144" s="287"/>
      <c r="I144" s="287"/>
      <c r="J144" s="287"/>
      <c r="K144" s="287"/>
    </row>
    <row r="145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ht="45" customHeight="1">
      <c r="B147" s="302"/>
      <c r="C147" s="303" t="s">
        <v>547</v>
      </c>
      <c r="D147" s="303"/>
      <c r="E147" s="303"/>
      <c r="F147" s="303"/>
      <c r="G147" s="303"/>
      <c r="H147" s="303"/>
      <c r="I147" s="303"/>
      <c r="J147" s="303"/>
      <c r="K147" s="304"/>
    </row>
    <row r="148" ht="17.25" customHeight="1">
      <c r="B148" s="302"/>
      <c r="C148" s="305" t="s">
        <v>482</v>
      </c>
      <c r="D148" s="305"/>
      <c r="E148" s="305"/>
      <c r="F148" s="305" t="s">
        <v>483</v>
      </c>
      <c r="G148" s="306"/>
      <c r="H148" s="305" t="s">
        <v>54</v>
      </c>
      <c r="I148" s="305" t="s">
        <v>57</v>
      </c>
      <c r="J148" s="305" t="s">
        <v>484</v>
      </c>
      <c r="K148" s="304"/>
    </row>
    <row r="149" ht="17.25" customHeight="1">
      <c r="B149" s="302"/>
      <c r="C149" s="307" t="s">
        <v>485</v>
      </c>
      <c r="D149" s="307"/>
      <c r="E149" s="307"/>
      <c r="F149" s="308" t="s">
        <v>486</v>
      </c>
      <c r="G149" s="309"/>
      <c r="H149" s="307"/>
      <c r="I149" s="307"/>
      <c r="J149" s="307" t="s">
        <v>487</v>
      </c>
      <c r="K149" s="304"/>
    </row>
    <row r="150" ht="5.25" customHeight="1">
      <c r="B150" s="313"/>
      <c r="C150" s="310"/>
      <c r="D150" s="310"/>
      <c r="E150" s="310"/>
      <c r="F150" s="310"/>
      <c r="G150" s="311"/>
      <c r="H150" s="310"/>
      <c r="I150" s="310"/>
      <c r="J150" s="310"/>
      <c r="K150" s="334"/>
    </row>
    <row r="151" ht="15" customHeight="1">
      <c r="B151" s="313"/>
      <c r="C151" s="338" t="s">
        <v>491</v>
      </c>
      <c r="D151" s="290"/>
      <c r="E151" s="290"/>
      <c r="F151" s="339" t="s">
        <v>488</v>
      </c>
      <c r="G151" s="290"/>
      <c r="H151" s="338" t="s">
        <v>528</v>
      </c>
      <c r="I151" s="338" t="s">
        <v>490</v>
      </c>
      <c r="J151" s="338">
        <v>120</v>
      </c>
      <c r="K151" s="334"/>
    </row>
    <row r="152" ht="15" customHeight="1">
      <c r="B152" s="313"/>
      <c r="C152" s="338" t="s">
        <v>537</v>
      </c>
      <c r="D152" s="290"/>
      <c r="E152" s="290"/>
      <c r="F152" s="339" t="s">
        <v>488</v>
      </c>
      <c r="G152" s="290"/>
      <c r="H152" s="338" t="s">
        <v>548</v>
      </c>
      <c r="I152" s="338" t="s">
        <v>490</v>
      </c>
      <c r="J152" s="338" t="s">
        <v>539</v>
      </c>
      <c r="K152" s="334"/>
    </row>
    <row r="153" ht="15" customHeight="1">
      <c r="B153" s="313"/>
      <c r="C153" s="338" t="s">
        <v>83</v>
      </c>
      <c r="D153" s="290"/>
      <c r="E153" s="290"/>
      <c r="F153" s="339" t="s">
        <v>488</v>
      </c>
      <c r="G153" s="290"/>
      <c r="H153" s="338" t="s">
        <v>549</v>
      </c>
      <c r="I153" s="338" t="s">
        <v>490</v>
      </c>
      <c r="J153" s="338" t="s">
        <v>539</v>
      </c>
      <c r="K153" s="334"/>
    </row>
    <row r="154" ht="15" customHeight="1">
      <c r="B154" s="313"/>
      <c r="C154" s="338" t="s">
        <v>493</v>
      </c>
      <c r="D154" s="290"/>
      <c r="E154" s="290"/>
      <c r="F154" s="339" t="s">
        <v>494</v>
      </c>
      <c r="G154" s="290"/>
      <c r="H154" s="338" t="s">
        <v>528</v>
      </c>
      <c r="I154" s="338" t="s">
        <v>490</v>
      </c>
      <c r="J154" s="338">
        <v>50</v>
      </c>
      <c r="K154" s="334"/>
    </row>
    <row r="155" ht="15" customHeight="1">
      <c r="B155" s="313"/>
      <c r="C155" s="338" t="s">
        <v>496</v>
      </c>
      <c r="D155" s="290"/>
      <c r="E155" s="290"/>
      <c r="F155" s="339" t="s">
        <v>488</v>
      </c>
      <c r="G155" s="290"/>
      <c r="H155" s="338" t="s">
        <v>528</v>
      </c>
      <c r="I155" s="338" t="s">
        <v>498</v>
      </c>
      <c r="J155" s="338"/>
      <c r="K155" s="334"/>
    </row>
    <row r="156" ht="15" customHeight="1">
      <c r="B156" s="313"/>
      <c r="C156" s="338" t="s">
        <v>507</v>
      </c>
      <c r="D156" s="290"/>
      <c r="E156" s="290"/>
      <c r="F156" s="339" t="s">
        <v>494</v>
      </c>
      <c r="G156" s="290"/>
      <c r="H156" s="338" t="s">
        <v>528</v>
      </c>
      <c r="I156" s="338" t="s">
        <v>490</v>
      </c>
      <c r="J156" s="338">
        <v>50</v>
      </c>
      <c r="K156" s="334"/>
    </row>
    <row r="157" ht="15" customHeight="1">
      <c r="B157" s="313"/>
      <c r="C157" s="338" t="s">
        <v>515</v>
      </c>
      <c r="D157" s="290"/>
      <c r="E157" s="290"/>
      <c r="F157" s="339" t="s">
        <v>494</v>
      </c>
      <c r="G157" s="290"/>
      <c r="H157" s="338" t="s">
        <v>528</v>
      </c>
      <c r="I157" s="338" t="s">
        <v>490</v>
      </c>
      <c r="J157" s="338">
        <v>50</v>
      </c>
      <c r="K157" s="334"/>
    </row>
    <row r="158" ht="15" customHeight="1">
      <c r="B158" s="313"/>
      <c r="C158" s="338" t="s">
        <v>513</v>
      </c>
      <c r="D158" s="290"/>
      <c r="E158" s="290"/>
      <c r="F158" s="339" t="s">
        <v>494</v>
      </c>
      <c r="G158" s="290"/>
      <c r="H158" s="338" t="s">
        <v>528</v>
      </c>
      <c r="I158" s="338" t="s">
        <v>490</v>
      </c>
      <c r="J158" s="338">
        <v>50</v>
      </c>
      <c r="K158" s="334"/>
    </row>
    <row r="159" ht="15" customHeight="1">
      <c r="B159" s="313"/>
      <c r="C159" s="338" t="s">
        <v>90</v>
      </c>
      <c r="D159" s="290"/>
      <c r="E159" s="290"/>
      <c r="F159" s="339" t="s">
        <v>488</v>
      </c>
      <c r="G159" s="290"/>
      <c r="H159" s="338" t="s">
        <v>550</v>
      </c>
      <c r="I159" s="338" t="s">
        <v>490</v>
      </c>
      <c r="J159" s="338" t="s">
        <v>551</v>
      </c>
      <c r="K159" s="334"/>
    </row>
    <row r="160" ht="15" customHeight="1">
      <c r="B160" s="313"/>
      <c r="C160" s="338" t="s">
        <v>552</v>
      </c>
      <c r="D160" s="290"/>
      <c r="E160" s="290"/>
      <c r="F160" s="339" t="s">
        <v>488</v>
      </c>
      <c r="G160" s="290"/>
      <c r="H160" s="338" t="s">
        <v>553</v>
      </c>
      <c r="I160" s="338" t="s">
        <v>523</v>
      </c>
      <c r="J160" s="338"/>
      <c r="K160" s="334"/>
    </row>
    <row r="161" ht="15" customHeight="1">
      <c r="B161" s="340"/>
      <c r="C161" s="322"/>
      <c r="D161" s="322"/>
      <c r="E161" s="322"/>
      <c r="F161" s="322"/>
      <c r="G161" s="322"/>
      <c r="H161" s="322"/>
      <c r="I161" s="322"/>
      <c r="J161" s="322"/>
      <c r="K161" s="341"/>
    </row>
    <row r="162" ht="18.75" customHeight="1">
      <c r="B162" s="287"/>
      <c r="C162" s="290"/>
      <c r="D162" s="290"/>
      <c r="E162" s="290"/>
      <c r="F162" s="312"/>
      <c r="G162" s="290"/>
      <c r="H162" s="290"/>
      <c r="I162" s="290"/>
      <c r="J162" s="290"/>
      <c r="K162" s="287"/>
    </row>
    <row r="163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ht="45" customHeight="1">
      <c r="B165" s="280"/>
      <c r="C165" s="281" t="s">
        <v>554</v>
      </c>
      <c r="D165" s="281"/>
      <c r="E165" s="281"/>
      <c r="F165" s="281"/>
      <c r="G165" s="281"/>
      <c r="H165" s="281"/>
      <c r="I165" s="281"/>
      <c r="J165" s="281"/>
      <c r="K165" s="282"/>
    </row>
    <row r="166" ht="17.25" customHeight="1">
      <c r="B166" s="280"/>
      <c r="C166" s="305" t="s">
        <v>482</v>
      </c>
      <c r="D166" s="305"/>
      <c r="E166" s="305"/>
      <c r="F166" s="305" t="s">
        <v>483</v>
      </c>
      <c r="G166" s="342"/>
      <c r="H166" s="343" t="s">
        <v>54</v>
      </c>
      <c r="I166" s="343" t="s">
        <v>57</v>
      </c>
      <c r="J166" s="305" t="s">
        <v>484</v>
      </c>
      <c r="K166" s="282"/>
    </row>
    <row r="167" ht="17.25" customHeight="1">
      <c r="B167" s="283"/>
      <c r="C167" s="307" t="s">
        <v>485</v>
      </c>
      <c r="D167" s="307"/>
      <c r="E167" s="307"/>
      <c r="F167" s="308" t="s">
        <v>486</v>
      </c>
      <c r="G167" s="344"/>
      <c r="H167" s="345"/>
      <c r="I167" s="345"/>
      <c r="J167" s="307" t="s">
        <v>487</v>
      </c>
      <c r="K167" s="285"/>
    </row>
    <row r="168" ht="5.25" customHeight="1">
      <c r="B168" s="313"/>
      <c r="C168" s="310"/>
      <c r="D168" s="310"/>
      <c r="E168" s="310"/>
      <c r="F168" s="310"/>
      <c r="G168" s="311"/>
      <c r="H168" s="310"/>
      <c r="I168" s="310"/>
      <c r="J168" s="310"/>
      <c r="K168" s="334"/>
    </row>
    <row r="169" ht="15" customHeight="1">
      <c r="B169" s="313"/>
      <c r="C169" s="290" t="s">
        <v>491</v>
      </c>
      <c r="D169" s="290"/>
      <c r="E169" s="290"/>
      <c r="F169" s="312" t="s">
        <v>488</v>
      </c>
      <c r="G169" s="290"/>
      <c r="H169" s="290" t="s">
        <v>528</v>
      </c>
      <c r="I169" s="290" t="s">
        <v>490</v>
      </c>
      <c r="J169" s="290">
        <v>120</v>
      </c>
      <c r="K169" s="334"/>
    </row>
    <row r="170" ht="15" customHeight="1">
      <c r="B170" s="313"/>
      <c r="C170" s="290" t="s">
        <v>537</v>
      </c>
      <c r="D170" s="290"/>
      <c r="E170" s="290"/>
      <c r="F170" s="312" t="s">
        <v>488</v>
      </c>
      <c r="G170" s="290"/>
      <c r="H170" s="290" t="s">
        <v>538</v>
      </c>
      <c r="I170" s="290" t="s">
        <v>490</v>
      </c>
      <c r="J170" s="290" t="s">
        <v>539</v>
      </c>
      <c r="K170" s="334"/>
    </row>
    <row r="171" ht="15" customHeight="1">
      <c r="B171" s="313"/>
      <c r="C171" s="290" t="s">
        <v>83</v>
      </c>
      <c r="D171" s="290"/>
      <c r="E171" s="290"/>
      <c r="F171" s="312" t="s">
        <v>488</v>
      </c>
      <c r="G171" s="290"/>
      <c r="H171" s="290" t="s">
        <v>555</v>
      </c>
      <c r="I171" s="290" t="s">
        <v>490</v>
      </c>
      <c r="J171" s="290" t="s">
        <v>539</v>
      </c>
      <c r="K171" s="334"/>
    </row>
    <row r="172" ht="15" customHeight="1">
      <c r="B172" s="313"/>
      <c r="C172" s="290" t="s">
        <v>493</v>
      </c>
      <c r="D172" s="290"/>
      <c r="E172" s="290"/>
      <c r="F172" s="312" t="s">
        <v>494</v>
      </c>
      <c r="G172" s="290"/>
      <c r="H172" s="290" t="s">
        <v>555</v>
      </c>
      <c r="I172" s="290" t="s">
        <v>490</v>
      </c>
      <c r="J172" s="290">
        <v>50</v>
      </c>
      <c r="K172" s="334"/>
    </row>
    <row r="173" ht="15" customHeight="1">
      <c r="B173" s="313"/>
      <c r="C173" s="290" t="s">
        <v>496</v>
      </c>
      <c r="D173" s="290"/>
      <c r="E173" s="290"/>
      <c r="F173" s="312" t="s">
        <v>488</v>
      </c>
      <c r="G173" s="290"/>
      <c r="H173" s="290" t="s">
        <v>555</v>
      </c>
      <c r="I173" s="290" t="s">
        <v>498</v>
      </c>
      <c r="J173" s="290"/>
      <c r="K173" s="334"/>
    </row>
    <row r="174" ht="15" customHeight="1">
      <c r="B174" s="313"/>
      <c r="C174" s="290" t="s">
        <v>507</v>
      </c>
      <c r="D174" s="290"/>
      <c r="E174" s="290"/>
      <c r="F174" s="312" t="s">
        <v>494</v>
      </c>
      <c r="G174" s="290"/>
      <c r="H174" s="290" t="s">
        <v>555</v>
      </c>
      <c r="I174" s="290" t="s">
        <v>490</v>
      </c>
      <c r="J174" s="290">
        <v>50</v>
      </c>
      <c r="K174" s="334"/>
    </row>
    <row r="175" ht="15" customHeight="1">
      <c r="B175" s="313"/>
      <c r="C175" s="290" t="s">
        <v>515</v>
      </c>
      <c r="D175" s="290"/>
      <c r="E175" s="290"/>
      <c r="F175" s="312" t="s">
        <v>494</v>
      </c>
      <c r="G175" s="290"/>
      <c r="H175" s="290" t="s">
        <v>555</v>
      </c>
      <c r="I175" s="290" t="s">
        <v>490</v>
      </c>
      <c r="J175" s="290">
        <v>50</v>
      </c>
      <c r="K175" s="334"/>
    </row>
    <row r="176" ht="15" customHeight="1">
      <c r="B176" s="313"/>
      <c r="C176" s="290" t="s">
        <v>513</v>
      </c>
      <c r="D176" s="290"/>
      <c r="E176" s="290"/>
      <c r="F176" s="312" t="s">
        <v>494</v>
      </c>
      <c r="G176" s="290"/>
      <c r="H176" s="290" t="s">
        <v>555</v>
      </c>
      <c r="I176" s="290" t="s">
        <v>490</v>
      </c>
      <c r="J176" s="290">
        <v>50</v>
      </c>
      <c r="K176" s="334"/>
    </row>
    <row r="177" ht="15" customHeight="1">
      <c r="B177" s="313"/>
      <c r="C177" s="290" t="s">
        <v>102</v>
      </c>
      <c r="D177" s="290"/>
      <c r="E177" s="290"/>
      <c r="F177" s="312" t="s">
        <v>488</v>
      </c>
      <c r="G177" s="290"/>
      <c r="H177" s="290" t="s">
        <v>556</v>
      </c>
      <c r="I177" s="290" t="s">
        <v>557</v>
      </c>
      <c r="J177" s="290"/>
      <c r="K177" s="334"/>
    </row>
    <row r="178" ht="15" customHeight="1">
      <c r="B178" s="313"/>
      <c r="C178" s="290" t="s">
        <v>57</v>
      </c>
      <c r="D178" s="290"/>
      <c r="E178" s="290"/>
      <c r="F178" s="312" t="s">
        <v>488</v>
      </c>
      <c r="G178" s="290"/>
      <c r="H178" s="290" t="s">
        <v>558</v>
      </c>
      <c r="I178" s="290" t="s">
        <v>559</v>
      </c>
      <c r="J178" s="290">
        <v>1</v>
      </c>
      <c r="K178" s="334"/>
    </row>
    <row r="179" ht="15" customHeight="1">
      <c r="B179" s="313"/>
      <c r="C179" s="290" t="s">
        <v>53</v>
      </c>
      <c r="D179" s="290"/>
      <c r="E179" s="290"/>
      <c r="F179" s="312" t="s">
        <v>488</v>
      </c>
      <c r="G179" s="290"/>
      <c r="H179" s="290" t="s">
        <v>560</v>
      </c>
      <c r="I179" s="290" t="s">
        <v>490</v>
      </c>
      <c r="J179" s="290">
        <v>20</v>
      </c>
      <c r="K179" s="334"/>
    </row>
    <row r="180" ht="15" customHeight="1">
      <c r="B180" s="313"/>
      <c r="C180" s="290" t="s">
        <v>54</v>
      </c>
      <c r="D180" s="290"/>
      <c r="E180" s="290"/>
      <c r="F180" s="312" t="s">
        <v>488</v>
      </c>
      <c r="G180" s="290"/>
      <c r="H180" s="290" t="s">
        <v>561</v>
      </c>
      <c r="I180" s="290" t="s">
        <v>490</v>
      </c>
      <c r="J180" s="290">
        <v>255</v>
      </c>
      <c r="K180" s="334"/>
    </row>
    <row r="181" ht="15" customHeight="1">
      <c r="B181" s="313"/>
      <c r="C181" s="290" t="s">
        <v>103</v>
      </c>
      <c r="D181" s="290"/>
      <c r="E181" s="290"/>
      <c r="F181" s="312" t="s">
        <v>488</v>
      </c>
      <c r="G181" s="290"/>
      <c r="H181" s="290" t="s">
        <v>452</v>
      </c>
      <c r="I181" s="290" t="s">
        <v>490</v>
      </c>
      <c r="J181" s="290">
        <v>10</v>
      </c>
      <c r="K181" s="334"/>
    </row>
    <row r="182" ht="15" customHeight="1">
      <c r="B182" s="313"/>
      <c r="C182" s="290" t="s">
        <v>104</v>
      </c>
      <c r="D182" s="290"/>
      <c r="E182" s="290"/>
      <c r="F182" s="312" t="s">
        <v>488</v>
      </c>
      <c r="G182" s="290"/>
      <c r="H182" s="290" t="s">
        <v>562</v>
      </c>
      <c r="I182" s="290" t="s">
        <v>523</v>
      </c>
      <c r="J182" s="290"/>
      <c r="K182" s="334"/>
    </row>
    <row r="183" ht="15" customHeight="1">
      <c r="B183" s="313"/>
      <c r="C183" s="290" t="s">
        <v>563</v>
      </c>
      <c r="D183" s="290"/>
      <c r="E183" s="290"/>
      <c r="F183" s="312" t="s">
        <v>488</v>
      </c>
      <c r="G183" s="290"/>
      <c r="H183" s="290" t="s">
        <v>564</v>
      </c>
      <c r="I183" s="290" t="s">
        <v>523</v>
      </c>
      <c r="J183" s="290"/>
      <c r="K183" s="334"/>
    </row>
    <row r="184" ht="15" customHeight="1">
      <c r="B184" s="313"/>
      <c r="C184" s="290" t="s">
        <v>552</v>
      </c>
      <c r="D184" s="290"/>
      <c r="E184" s="290"/>
      <c r="F184" s="312" t="s">
        <v>488</v>
      </c>
      <c r="G184" s="290"/>
      <c r="H184" s="290" t="s">
        <v>565</v>
      </c>
      <c r="I184" s="290" t="s">
        <v>523</v>
      </c>
      <c r="J184" s="290"/>
      <c r="K184" s="334"/>
    </row>
    <row r="185" ht="15" customHeight="1">
      <c r="B185" s="313"/>
      <c r="C185" s="290" t="s">
        <v>106</v>
      </c>
      <c r="D185" s="290"/>
      <c r="E185" s="290"/>
      <c r="F185" s="312" t="s">
        <v>494</v>
      </c>
      <c r="G185" s="290"/>
      <c r="H185" s="290" t="s">
        <v>566</v>
      </c>
      <c r="I185" s="290" t="s">
        <v>490</v>
      </c>
      <c r="J185" s="290">
        <v>50</v>
      </c>
      <c r="K185" s="334"/>
    </row>
    <row r="186" ht="15" customHeight="1">
      <c r="B186" s="313"/>
      <c r="C186" s="290" t="s">
        <v>567</v>
      </c>
      <c r="D186" s="290"/>
      <c r="E186" s="290"/>
      <c r="F186" s="312" t="s">
        <v>494</v>
      </c>
      <c r="G186" s="290"/>
      <c r="H186" s="290" t="s">
        <v>568</v>
      </c>
      <c r="I186" s="290" t="s">
        <v>569</v>
      </c>
      <c r="J186" s="290"/>
      <c r="K186" s="334"/>
    </row>
    <row r="187" ht="15" customHeight="1">
      <c r="B187" s="313"/>
      <c r="C187" s="290" t="s">
        <v>570</v>
      </c>
      <c r="D187" s="290"/>
      <c r="E187" s="290"/>
      <c r="F187" s="312" t="s">
        <v>494</v>
      </c>
      <c r="G187" s="290"/>
      <c r="H187" s="290" t="s">
        <v>571</v>
      </c>
      <c r="I187" s="290" t="s">
        <v>569</v>
      </c>
      <c r="J187" s="290"/>
      <c r="K187" s="334"/>
    </row>
    <row r="188" ht="15" customHeight="1">
      <c r="B188" s="313"/>
      <c r="C188" s="290" t="s">
        <v>572</v>
      </c>
      <c r="D188" s="290"/>
      <c r="E188" s="290"/>
      <c r="F188" s="312" t="s">
        <v>494</v>
      </c>
      <c r="G188" s="290"/>
      <c r="H188" s="290" t="s">
        <v>573</v>
      </c>
      <c r="I188" s="290" t="s">
        <v>569</v>
      </c>
      <c r="J188" s="290"/>
      <c r="K188" s="334"/>
    </row>
    <row r="189" ht="15" customHeight="1">
      <c r="B189" s="313"/>
      <c r="C189" s="346" t="s">
        <v>574</v>
      </c>
      <c r="D189" s="290"/>
      <c r="E189" s="290"/>
      <c r="F189" s="312" t="s">
        <v>494</v>
      </c>
      <c r="G189" s="290"/>
      <c r="H189" s="290" t="s">
        <v>575</v>
      </c>
      <c r="I189" s="290" t="s">
        <v>576</v>
      </c>
      <c r="J189" s="347" t="s">
        <v>577</v>
      </c>
      <c r="K189" s="334"/>
    </row>
    <row r="190" ht="15" customHeight="1">
      <c r="B190" s="313"/>
      <c r="C190" s="297" t="s">
        <v>42</v>
      </c>
      <c r="D190" s="290"/>
      <c r="E190" s="290"/>
      <c r="F190" s="312" t="s">
        <v>488</v>
      </c>
      <c r="G190" s="290"/>
      <c r="H190" s="287" t="s">
        <v>578</v>
      </c>
      <c r="I190" s="290" t="s">
        <v>579</v>
      </c>
      <c r="J190" s="290"/>
      <c r="K190" s="334"/>
    </row>
    <row r="191" ht="15" customHeight="1">
      <c r="B191" s="313"/>
      <c r="C191" s="297" t="s">
        <v>580</v>
      </c>
      <c r="D191" s="290"/>
      <c r="E191" s="290"/>
      <c r="F191" s="312" t="s">
        <v>488</v>
      </c>
      <c r="G191" s="290"/>
      <c r="H191" s="290" t="s">
        <v>581</v>
      </c>
      <c r="I191" s="290" t="s">
        <v>523</v>
      </c>
      <c r="J191" s="290"/>
      <c r="K191" s="334"/>
    </row>
    <row r="192" ht="15" customHeight="1">
      <c r="B192" s="313"/>
      <c r="C192" s="297" t="s">
        <v>582</v>
      </c>
      <c r="D192" s="290"/>
      <c r="E192" s="290"/>
      <c r="F192" s="312" t="s">
        <v>488</v>
      </c>
      <c r="G192" s="290"/>
      <c r="H192" s="290" t="s">
        <v>583</v>
      </c>
      <c r="I192" s="290" t="s">
        <v>523</v>
      </c>
      <c r="J192" s="290"/>
      <c r="K192" s="334"/>
    </row>
    <row r="193" ht="15" customHeight="1">
      <c r="B193" s="313"/>
      <c r="C193" s="297" t="s">
        <v>584</v>
      </c>
      <c r="D193" s="290"/>
      <c r="E193" s="290"/>
      <c r="F193" s="312" t="s">
        <v>494</v>
      </c>
      <c r="G193" s="290"/>
      <c r="H193" s="290" t="s">
        <v>585</v>
      </c>
      <c r="I193" s="290" t="s">
        <v>523</v>
      </c>
      <c r="J193" s="290"/>
      <c r="K193" s="334"/>
    </row>
    <row r="194" ht="15" customHeight="1">
      <c r="B194" s="340"/>
      <c r="C194" s="348"/>
      <c r="D194" s="322"/>
      <c r="E194" s="322"/>
      <c r="F194" s="322"/>
      <c r="G194" s="322"/>
      <c r="H194" s="322"/>
      <c r="I194" s="322"/>
      <c r="J194" s="322"/>
      <c r="K194" s="341"/>
    </row>
    <row r="195" ht="18.75" customHeight="1">
      <c r="B195" s="287"/>
      <c r="C195" s="290"/>
      <c r="D195" s="290"/>
      <c r="E195" s="290"/>
      <c r="F195" s="312"/>
      <c r="G195" s="290"/>
      <c r="H195" s="290"/>
      <c r="I195" s="290"/>
      <c r="J195" s="290"/>
      <c r="K195" s="287"/>
    </row>
    <row r="196" ht="18.75" customHeight="1">
      <c r="B196" s="287"/>
      <c r="C196" s="290"/>
      <c r="D196" s="290"/>
      <c r="E196" s="290"/>
      <c r="F196" s="312"/>
      <c r="G196" s="290"/>
      <c r="H196" s="290"/>
      <c r="I196" s="290"/>
      <c r="J196" s="290"/>
      <c r="K196" s="287"/>
    </row>
    <row r="197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ht="21">
      <c r="B199" s="280"/>
      <c r="C199" s="281" t="s">
        <v>586</v>
      </c>
      <c r="D199" s="281"/>
      <c r="E199" s="281"/>
      <c r="F199" s="281"/>
      <c r="G199" s="281"/>
      <c r="H199" s="281"/>
      <c r="I199" s="281"/>
      <c r="J199" s="281"/>
      <c r="K199" s="282"/>
    </row>
    <row r="200" ht="25.5" customHeight="1">
      <c r="B200" s="280"/>
      <c r="C200" s="349" t="s">
        <v>587</v>
      </c>
      <c r="D200" s="349"/>
      <c r="E200" s="349"/>
      <c r="F200" s="349" t="s">
        <v>588</v>
      </c>
      <c r="G200" s="350"/>
      <c r="H200" s="349" t="s">
        <v>589</v>
      </c>
      <c r="I200" s="349"/>
      <c r="J200" s="349"/>
      <c r="K200" s="282"/>
    </row>
    <row r="201" ht="5.25" customHeight="1">
      <c r="B201" s="313"/>
      <c r="C201" s="310"/>
      <c r="D201" s="310"/>
      <c r="E201" s="310"/>
      <c r="F201" s="310"/>
      <c r="G201" s="290"/>
      <c r="H201" s="310"/>
      <c r="I201" s="310"/>
      <c r="J201" s="310"/>
      <c r="K201" s="334"/>
    </row>
    <row r="202" ht="15" customHeight="1">
      <c r="B202" s="313"/>
      <c r="C202" s="290" t="s">
        <v>579</v>
      </c>
      <c r="D202" s="290"/>
      <c r="E202" s="290"/>
      <c r="F202" s="312" t="s">
        <v>43</v>
      </c>
      <c r="G202" s="290"/>
      <c r="H202" s="290" t="s">
        <v>590</v>
      </c>
      <c r="I202" s="290"/>
      <c r="J202" s="290"/>
      <c r="K202" s="334"/>
    </row>
    <row r="203" ht="15" customHeight="1">
      <c r="B203" s="313"/>
      <c r="C203" s="319"/>
      <c r="D203" s="290"/>
      <c r="E203" s="290"/>
      <c r="F203" s="312" t="s">
        <v>44</v>
      </c>
      <c r="G203" s="290"/>
      <c r="H203" s="290" t="s">
        <v>591</v>
      </c>
      <c r="I203" s="290"/>
      <c r="J203" s="290"/>
      <c r="K203" s="334"/>
    </row>
    <row r="204" ht="15" customHeight="1">
      <c r="B204" s="313"/>
      <c r="C204" s="319"/>
      <c r="D204" s="290"/>
      <c r="E204" s="290"/>
      <c r="F204" s="312" t="s">
        <v>47</v>
      </c>
      <c r="G204" s="290"/>
      <c r="H204" s="290" t="s">
        <v>592</v>
      </c>
      <c r="I204" s="290"/>
      <c r="J204" s="290"/>
      <c r="K204" s="334"/>
    </row>
    <row r="205" ht="15" customHeight="1">
      <c r="B205" s="313"/>
      <c r="C205" s="290"/>
      <c r="D205" s="290"/>
      <c r="E205" s="290"/>
      <c r="F205" s="312" t="s">
        <v>45</v>
      </c>
      <c r="G205" s="290"/>
      <c r="H205" s="290" t="s">
        <v>593</v>
      </c>
      <c r="I205" s="290"/>
      <c r="J205" s="290"/>
      <c r="K205" s="334"/>
    </row>
    <row r="206" ht="15" customHeight="1">
      <c r="B206" s="313"/>
      <c r="C206" s="290"/>
      <c r="D206" s="290"/>
      <c r="E206" s="290"/>
      <c r="F206" s="312" t="s">
        <v>46</v>
      </c>
      <c r="G206" s="290"/>
      <c r="H206" s="290" t="s">
        <v>594</v>
      </c>
      <c r="I206" s="290"/>
      <c r="J206" s="290"/>
      <c r="K206" s="334"/>
    </row>
    <row r="207" ht="15" customHeight="1">
      <c r="B207" s="313"/>
      <c r="C207" s="290"/>
      <c r="D207" s="290"/>
      <c r="E207" s="290"/>
      <c r="F207" s="312"/>
      <c r="G207" s="290"/>
      <c r="H207" s="290"/>
      <c r="I207" s="290"/>
      <c r="J207" s="290"/>
      <c r="K207" s="334"/>
    </row>
    <row r="208" ht="15" customHeight="1">
      <c r="B208" s="313"/>
      <c r="C208" s="290" t="s">
        <v>535</v>
      </c>
      <c r="D208" s="290"/>
      <c r="E208" s="290"/>
      <c r="F208" s="312" t="s">
        <v>78</v>
      </c>
      <c r="G208" s="290"/>
      <c r="H208" s="290" t="s">
        <v>595</v>
      </c>
      <c r="I208" s="290"/>
      <c r="J208" s="290"/>
      <c r="K208" s="334"/>
    </row>
    <row r="209" ht="15" customHeight="1">
      <c r="B209" s="313"/>
      <c r="C209" s="319"/>
      <c r="D209" s="290"/>
      <c r="E209" s="290"/>
      <c r="F209" s="312" t="s">
        <v>431</v>
      </c>
      <c r="G209" s="290"/>
      <c r="H209" s="290" t="s">
        <v>432</v>
      </c>
      <c r="I209" s="290"/>
      <c r="J209" s="290"/>
      <c r="K209" s="334"/>
    </row>
    <row r="210" ht="15" customHeight="1">
      <c r="B210" s="313"/>
      <c r="C210" s="290"/>
      <c r="D210" s="290"/>
      <c r="E210" s="290"/>
      <c r="F210" s="312" t="s">
        <v>429</v>
      </c>
      <c r="G210" s="290"/>
      <c r="H210" s="290" t="s">
        <v>596</v>
      </c>
      <c r="I210" s="290"/>
      <c r="J210" s="290"/>
      <c r="K210" s="334"/>
    </row>
    <row r="211" ht="15" customHeight="1">
      <c r="B211" s="351"/>
      <c r="C211" s="319"/>
      <c r="D211" s="319"/>
      <c r="E211" s="319"/>
      <c r="F211" s="312" t="s">
        <v>433</v>
      </c>
      <c r="G211" s="297"/>
      <c r="H211" s="338" t="s">
        <v>434</v>
      </c>
      <c r="I211" s="338"/>
      <c r="J211" s="338"/>
      <c r="K211" s="352"/>
    </row>
    <row r="212" ht="15" customHeight="1">
      <c r="B212" s="351"/>
      <c r="C212" s="319"/>
      <c r="D212" s="319"/>
      <c r="E212" s="319"/>
      <c r="F212" s="312" t="s">
        <v>435</v>
      </c>
      <c r="G212" s="297"/>
      <c r="H212" s="338" t="s">
        <v>597</v>
      </c>
      <c r="I212" s="338"/>
      <c r="J212" s="338"/>
      <c r="K212" s="352"/>
    </row>
    <row r="213" ht="15" customHeight="1">
      <c r="B213" s="351"/>
      <c r="C213" s="319"/>
      <c r="D213" s="319"/>
      <c r="E213" s="319"/>
      <c r="F213" s="353"/>
      <c r="G213" s="297"/>
      <c r="H213" s="354"/>
      <c r="I213" s="354"/>
      <c r="J213" s="354"/>
      <c r="K213" s="352"/>
    </row>
    <row r="214" ht="15" customHeight="1">
      <c r="B214" s="351"/>
      <c r="C214" s="290" t="s">
        <v>559</v>
      </c>
      <c r="D214" s="319"/>
      <c r="E214" s="319"/>
      <c r="F214" s="312">
        <v>1</v>
      </c>
      <c r="G214" s="297"/>
      <c r="H214" s="338" t="s">
        <v>598</v>
      </c>
      <c r="I214" s="338"/>
      <c r="J214" s="338"/>
      <c r="K214" s="352"/>
    </row>
    <row r="215" ht="15" customHeight="1">
      <c r="B215" s="351"/>
      <c r="C215" s="319"/>
      <c r="D215" s="319"/>
      <c r="E215" s="319"/>
      <c r="F215" s="312">
        <v>2</v>
      </c>
      <c r="G215" s="297"/>
      <c r="H215" s="338" t="s">
        <v>599</v>
      </c>
      <c r="I215" s="338"/>
      <c r="J215" s="338"/>
      <c r="K215" s="352"/>
    </row>
    <row r="216" ht="15" customHeight="1">
      <c r="B216" s="351"/>
      <c r="C216" s="319"/>
      <c r="D216" s="319"/>
      <c r="E216" s="319"/>
      <c r="F216" s="312">
        <v>3</v>
      </c>
      <c r="G216" s="297"/>
      <c r="H216" s="338" t="s">
        <v>600</v>
      </c>
      <c r="I216" s="338"/>
      <c r="J216" s="338"/>
      <c r="K216" s="352"/>
    </row>
    <row r="217" ht="15" customHeight="1">
      <c r="B217" s="351"/>
      <c r="C217" s="319"/>
      <c r="D217" s="319"/>
      <c r="E217" s="319"/>
      <c r="F217" s="312">
        <v>4</v>
      </c>
      <c r="G217" s="297"/>
      <c r="H217" s="338" t="s">
        <v>601</v>
      </c>
      <c r="I217" s="338"/>
      <c r="J217" s="338"/>
      <c r="K217" s="352"/>
    </row>
    <row r="218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Rozpoctar02-PC\Rozpoctar02</dc:creator>
  <cp:lastModifiedBy>Rozpoctar02-PC\Rozpoctar02</cp:lastModifiedBy>
  <dcterms:created xsi:type="dcterms:W3CDTF">2019-04-02T10:27:11Z</dcterms:created>
  <dcterms:modified xsi:type="dcterms:W3CDTF">2019-04-02T10:27:13Z</dcterms:modified>
</cp:coreProperties>
</file>